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7 Newsletter Articles\November\"/>
    </mc:Choice>
  </mc:AlternateContent>
  <bookViews>
    <workbookView xWindow="0" yWindow="0" windowWidth="28800" windowHeight="122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Sheet1!$A$10:$J$608</definedName>
    <definedName name="_xlnm.Print_Area" localSheetId="0">Sheet1!$A$1:$J$614</definedName>
    <definedName name="_xlnm.Print_Titles" localSheetId="0">Sheet1!$1:$10</definedName>
  </definedNames>
  <calcPr calcId="171027"/>
</workbook>
</file>

<file path=xl/calcChain.xml><?xml version="1.0" encoding="utf-8"?>
<calcChain xmlns="http://schemas.openxmlformats.org/spreadsheetml/2006/main">
  <c r="H614" i="1" l="1"/>
  <c r="D605" i="1"/>
  <c r="D597" i="1"/>
  <c r="D555" i="1"/>
  <c r="D551" i="1"/>
  <c r="D544" i="1"/>
  <c r="D540" i="1"/>
  <c r="D537" i="1"/>
  <c r="D531" i="1"/>
  <c r="D504" i="1"/>
  <c r="D501" i="1"/>
  <c r="D485" i="1"/>
  <c r="D480" i="1"/>
  <c r="D477" i="1"/>
  <c r="D474" i="1"/>
  <c r="D471" i="1"/>
  <c r="D467" i="1"/>
  <c r="D427" i="1"/>
  <c r="D423" i="1"/>
  <c r="D406" i="1"/>
  <c r="D403" i="1"/>
  <c r="D400" i="1"/>
  <c r="D397" i="1"/>
  <c r="D358" i="1"/>
  <c r="D355" i="1"/>
  <c r="D338" i="1"/>
  <c r="D275" i="1"/>
  <c r="D242" i="1"/>
  <c r="D214" i="1"/>
  <c r="D208" i="1"/>
  <c r="D182" i="1"/>
  <c r="D176" i="1"/>
  <c r="D170" i="1"/>
  <c r="D156" i="1"/>
  <c r="D152" i="1"/>
  <c r="D149" i="1"/>
  <c r="D145" i="1"/>
  <c r="D139" i="1"/>
  <c r="D125" i="1"/>
  <c r="D117" i="1"/>
  <c r="D114" i="1"/>
  <c r="D110" i="1"/>
  <c r="D100" i="1"/>
  <c r="D97" i="1"/>
  <c r="D90" i="1"/>
  <c r="D86" i="1"/>
  <c r="D81" i="1"/>
  <c r="D78" i="1"/>
  <c r="D607" i="1" l="1"/>
  <c r="G15" i="1"/>
  <c r="G13" i="1"/>
  <c r="G85" i="1"/>
  <c r="G547" i="1"/>
  <c r="G14" i="1"/>
  <c r="G141" i="1"/>
  <c r="G36" i="1"/>
  <c r="G490" i="1"/>
  <c r="G16" i="1"/>
  <c r="G35" i="1"/>
  <c r="G84" i="1"/>
  <c r="G550" i="1"/>
  <c r="G546" i="1"/>
  <c r="G548" i="1"/>
  <c r="G549" i="1"/>
  <c r="G28" i="1"/>
  <c r="G566" i="1"/>
  <c r="G186" i="1"/>
  <c r="G122" i="1"/>
  <c r="G559" i="1"/>
  <c r="G399" i="1"/>
  <c r="G400" i="1" s="1"/>
  <c r="G584" i="1"/>
  <c r="G38" i="1"/>
  <c r="G120" i="1"/>
  <c r="G37" i="1"/>
  <c r="G437" i="1"/>
  <c r="G83" i="1"/>
  <c r="G86" i="1" s="1"/>
  <c r="G99" i="1"/>
  <c r="G100" i="1" s="1"/>
  <c r="G360" i="1"/>
  <c r="G116" i="1"/>
  <c r="G117" i="1" s="1"/>
  <c r="G506" i="1"/>
  <c r="G518" i="1"/>
  <c r="G62" i="1"/>
  <c r="G488" i="1"/>
  <c r="G509" i="1"/>
  <c r="G244" i="1"/>
  <c r="G185" i="1"/>
  <c r="G200" i="1"/>
  <c r="G165" i="1"/>
  <c r="G203" i="1"/>
  <c r="G204" i="1"/>
  <c r="G571" i="1"/>
  <c r="G240" i="1"/>
  <c r="G168" i="1"/>
  <c r="G131" i="1"/>
  <c r="G191" i="1"/>
  <c r="G293" i="1"/>
  <c r="G560" i="1"/>
  <c r="G202" i="1"/>
  <c r="G303" i="1"/>
  <c r="G277" i="1"/>
  <c r="G590" i="1"/>
  <c r="G129" i="1"/>
  <c r="G63" i="1"/>
  <c r="G327" i="1"/>
  <c r="G22" i="1"/>
  <c r="G479" i="1"/>
  <c r="G480" i="1" s="1"/>
  <c r="G25" i="1"/>
  <c r="G248" i="1"/>
  <c r="G287" i="1"/>
  <c r="G65" i="1"/>
  <c r="G249" i="1"/>
  <c r="G321" i="1"/>
  <c r="G206" i="1"/>
  <c r="G294" i="1"/>
  <c r="G121" i="1"/>
  <c r="G539" i="1"/>
  <c r="G540" i="1" s="1"/>
  <c r="G312" i="1"/>
  <c r="G487" i="1"/>
  <c r="G134" i="1"/>
  <c r="G491" i="1"/>
  <c r="G180" i="1"/>
  <c r="G184" i="1"/>
  <c r="G138" i="1"/>
  <c r="G164" i="1"/>
  <c r="G354" i="1"/>
  <c r="G67" i="1"/>
  <c r="G151" i="1"/>
  <c r="G152" i="1" s="1"/>
  <c r="G595" i="1"/>
  <c r="G493" i="1"/>
  <c r="G341" i="1"/>
  <c r="G431" i="1"/>
  <c r="G128" i="1"/>
  <c r="G159" i="1"/>
  <c r="G317" i="1"/>
  <c r="G470" i="1"/>
  <c r="G271" i="1"/>
  <c r="G21" i="1"/>
  <c r="G175" i="1"/>
  <c r="G573" i="1"/>
  <c r="G119" i="1"/>
  <c r="G169" i="1"/>
  <c r="G588" i="1"/>
  <c r="G142" i="1"/>
  <c r="G43" i="1"/>
  <c r="G167" i="1"/>
  <c r="G187" i="1"/>
  <c r="G163" i="1"/>
  <c r="G11" i="1"/>
  <c r="G352" i="1"/>
  <c r="G147" i="1"/>
  <c r="G174" i="1"/>
  <c r="G193" i="1"/>
  <c r="G92" i="1"/>
  <c r="G27" i="1"/>
  <c r="G492" i="1"/>
  <c r="G604" i="1"/>
  <c r="G105" i="1"/>
  <c r="G108" i="1"/>
  <c r="G446" i="1"/>
  <c r="G533" i="1"/>
  <c r="G534" i="1"/>
  <c r="G536" i="1"/>
  <c r="G213" i="1"/>
  <c r="G512" i="1"/>
  <c r="G68" i="1"/>
  <c r="G123" i="1"/>
  <c r="G432" i="1"/>
  <c r="G73" i="1"/>
  <c r="G80" i="1"/>
  <c r="G81" i="1" s="1"/>
  <c r="G553" i="1"/>
  <c r="G342" i="1"/>
  <c r="G136" i="1"/>
  <c r="G212" i="1"/>
  <c r="G88" i="1"/>
  <c r="G390" i="1"/>
  <c r="G285" i="1"/>
  <c r="G388" i="1"/>
  <c r="G158" i="1"/>
  <c r="G48" i="1"/>
  <c r="G527" i="1"/>
  <c r="G207" i="1"/>
  <c r="G592" i="1"/>
  <c r="G412" i="1"/>
  <c r="G416" i="1"/>
  <c r="G525" i="1"/>
  <c r="G576" i="1"/>
  <c r="G447" i="1"/>
  <c r="G579" i="1"/>
  <c r="G324" i="1"/>
  <c r="G306" i="1"/>
  <c r="G396" i="1"/>
  <c r="G511" i="1"/>
  <c r="G23" i="1"/>
  <c r="G484" i="1"/>
  <c r="G197" i="1"/>
  <c r="G270" i="1"/>
  <c r="G290" i="1"/>
  <c r="G494" i="1"/>
  <c r="G575" i="1"/>
  <c r="G565" i="1"/>
  <c r="G94" i="1"/>
  <c r="G198" i="1"/>
  <c r="G17" i="1"/>
  <c r="G278" i="1"/>
  <c r="G563" i="1"/>
  <c r="G31" i="1"/>
  <c r="G599" i="1"/>
  <c r="G516" i="1"/>
  <c r="G387" i="1"/>
  <c r="G519" i="1"/>
  <c r="G567" i="1"/>
  <c r="G483" i="1"/>
  <c r="G311" i="1"/>
  <c r="G441" i="1"/>
  <c r="G469" i="1"/>
  <c r="G471" i="1" s="1"/>
  <c r="G578" i="1"/>
  <c r="G383" i="1"/>
  <c r="G524" i="1"/>
  <c r="G515" i="1"/>
  <c r="G582" i="1"/>
  <c r="G419" i="1"/>
  <c r="G594" i="1"/>
  <c r="G178" i="1"/>
  <c r="G433" i="1"/>
  <c r="G281" i="1"/>
  <c r="G361" i="1"/>
  <c r="G411" i="1"/>
  <c r="G190" i="1"/>
  <c r="G296" i="1"/>
  <c r="G44" i="1"/>
  <c r="G444" i="1"/>
  <c r="G109" i="1"/>
  <c r="G500" i="1"/>
  <c r="G466" i="1"/>
  <c r="G113" i="1"/>
  <c r="G394" i="1"/>
  <c r="G239" i="1"/>
  <c r="G386" i="1"/>
  <c r="G580" i="1"/>
  <c r="G542" i="1"/>
  <c r="G211" i="1"/>
  <c r="G272" i="1"/>
  <c r="G299" i="1"/>
  <c r="G220" i="1"/>
  <c r="G384" i="1"/>
  <c r="G372" i="1"/>
  <c r="G442" i="1"/>
  <c r="G589" i="1"/>
  <c r="G443" i="1"/>
  <c r="G351" i="1"/>
  <c r="G345" i="1"/>
  <c r="G543" i="1"/>
  <c r="G510" i="1"/>
  <c r="G217" i="1"/>
  <c r="G55" i="1"/>
  <c r="G284" i="1"/>
  <c r="G454" i="1"/>
  <c r="G585" i="1"/>
  <c r="G143" i="1"/>
  <c r="G320" i="1"/>
  <c r="G346" i="1"/>
  <c r="G377" i="1"/>
  <c r="G456" i="1"/>
  <c r="G331" i="1"/>
  <c r="G291" i="1"/>
  <c r="G521" i="1"/>
  <c r="G39" i="1"/>
  <c r="G436" i="1"/>
  <c r="G348" i="1"/>
  <c r="G192" i="1"/>
  <c r="G310" i="1"/>
  <c r="G196" i="1"/>
  <c r="G135" i="1"/>
  <c r="G241" i="1"/>
  <c r="G205" i="1"/>
  <c r="G231" i="1"/>
  <c r="G259" i="1"/>
  <c r="G438" i="1"/>
  <c r="G455" i="1"/>
  <c r="G155" i="1"/>
  <c r="G572" i="1"/>
  <c r="G216" i="1"/>
  <c r="G104" i="1"/>
  <c r="G335" i="1"/>
  <c r="G289" i="1"/>
  <c r="G172" i="1"/>
  <c r="G235" i="1"/>
  <c r="G226" i="1"/>
  <c r="G496" i="1"/>
  <c r="G234" i="1"/>
  <c r="G250" i="1"/>
  <c r="G227" i="1"/>
  <c r="G304" i="1"/>
  <c r="G577" i="1"/>
  <c r="G219" i="1"/>
  <c r="G329" i="1"/>
  <c r="G221" i="1"/>
  <c r="G554" i="1"/>
  <c r="G301" i="1"/>
  <c r="G251" i="1"/>
  <c r="G76" i="1"/>
  <c r="G232" i="1"/>
  <c r="G529" i="1"/>
  <c r="G305" i="1"/>
  <c r="G195" i="1"/>
  <c r="G503" i="1"/>
  <c r="G504" i="1" s="1"/>
  <c r="G530" i="1"/>
  <c r="G194" i="1"/>
  <c r="G224" i="1"/>
  <c r="G233" i="1"/>
  <c r="G20" i="1"/>
  <c r="G497" i="1"/>
  <c r="G514" i="1"/>
  <c r="G522" i="1"/>
  <c r="G343" i="1"/>
  <c r="G586" i="1"/>
  <c r="G223" i="1"/>
  <c r="G418" i="1"/>
  <c r="G52" i="1"/>
  <c r="G89" i="1"/>
  <c r="G326" i="1"/>
  <c r="G300" i="1"/>
  <c r="G228" i="1"/>
  <c r="G499" i="1"/>
  <c r="G332" i="1"/>
  <c r="G318" i="1"/>
  <c r="G417" i="1"/>
  <c r="G280" i="1"/>
  <c r="G229" i="1"/>
  <c r="G415" i="1"/>
  <c r="G328" i="1"/>
  <c r="G389" i="1"/>
  <c r="G366" i="1"/>
  <c r="G313" i="1"/>
  <c r="G315" i="1"/>
  <c r="G568" i="1"/>
  <c r="G587" i="1"/>
  <c r="G448" i="1"/>
  <c r="G316" i="1"/>
  <c r="G381" i="1"/>
  <c r="G374" i="1"/>
  <c r="G225" i="1"/>
  <c r="G237" i="1"/>
  <c r="G451" i="1"/>
  <c r="G364" i="1"/>
  <c r="G288" i="1"/>
  <c r="G188" i="1"/>
  <c r="G32" i="1"/>
  <c r="G322" i="1"/>
  <c r="G314" i="1"/>
  <c r="G319" i="1"/>
  <c r="G382" i="1"/>
  <c r="G102" i="1"/>
  <c r="G583" i="1"/>
  <c r="G222" i="1"/>
  <c r="G307" i="1"/>
  <c r="G77" i="1"/>
  <c r="G421" i="1"/>
  <c r="G282" i="1"/>
  <c r="G574" i="1"/>
  <c r="G426" i="1"/>
  <c r="G408" i="1"/>
  <c r="G308" i="1"/>
  <c r="G425" i="1"/>
  <c r="G430" i="1"/>
  <c r="G297" i="1"/>
  <c r="G434" i="1"/>
  <c r="G596" i="1"/>
  <c r="G325" i="1"/>
  <c r="G385" i="1"/>
  <c r="G66" i="1"/>
  <c r="G439" i="1"/>
  <c r="G323" i="1"/>
  <c r="G292" i="1"/>
  <c r="G103" i="1"/>
  <c r="G71" i="1"/>
  <c r="G376" i="1"/>
  <c r="G393" i="1"/>
  <c r="G18" i="1"/>
  <c r="G210" i="1"/>
  <c r="G19" i="1"/>
  <c r="G473" i="1"/>
  <c r="G474" i="1" s="1"/>
  <c r="G422" i="1"/>
  <c r="G593" i="1"/>
  <c r="G106" i="1"/>
  <c r="G161" i="1"/>
  <c r="G69" i="1"/>
  <c r="G445" i="1"/>
  <c r="G520" i="1"/>
  <c r="G535" i="1"/>
  <c r="G410" i="1"/>
  <c r="G495" i="1"/>
  <c r="G199" i="1"/>
  <c r="G367" i="1"/>
  <c r="G601" i="1"/>
  <c r="G70" i="1"/>
  <c r="G246" i="1"/>
  <c r="G379" i="1"/>
  <c r="G523" i="1"/>
  <c r="G508" i="1"/>
  <c r="G373" i="1"/>
  <c r="G269" i="1"/>
  <c r="G513" i="1"/>
  <c r="G247" i="1"/>
  <c r="G201" i="1"/>
  <c r="G40" i="1"/>
  <c r="G476" i="1"/>
  <c r="G477" i="1" s="1"/>
  <c r="G124" i="1"/>
  <c r="G112" i="1"/>
  <c r="G462" i="1"/>
  <c r="G263" i="1"/>
  <c r="G255" i="1"/>
  <c r="G252" i="1"/>
  <c r="G45" i="1"/>
  <c r="G262" i="1"/>
  <c r="G267" i="1"/>
  <c r="G463" i="1"/>
  <c r="G137" i="1"/>
  <c r="G465" i="1"/>
  <c r="G429" i="1"/>
  <c r="G392" i="1"/>
  <c r="G50" i="1"/>
  <c r="G336" i="1"/>
  <c r="G347" i="1"/>
  <c r="G96" i="1"/>
  <c r="G95" i="1"/>
  <c r="G528" i="1"/>
  <c r="G435" i="1"/>
  <c r="G218" i="1"/>
  <c r="G564" i="1"/>
  <c r="G274" i="1"/>
  <c r="G58" i="1"/>
  <c r="G24" i="1"/>
  <c r="G74" i="1"/>
  <c r="G148" i="1"/>
  <c r="G562" i="1"/>
  <c r="G371" i="1"/>
  <c r="G333" i="1"/>
  <c r="G56" i="1"/>
  <c r="G268" i="1"/>
  <c r="G236" i="1"/>
  <c r="G378" i="1"/>
  <c r="G49" i="1"/>
  <c r="G450" i="1"/>
  <c r="G362" i="1"/>
  <c r="G47" i="1"/>
  <c r="G273" i="1"/>
  <c r="G507" i="1"/>
  <c r="G33" i="1"/>
  <c r="G453" i="1"/>
  <c r="G256" i="1"/>
  <c r="G558" i="1"/>
  <c r="G395" i="1"/>
  <c r="G72" i="1"/>
  <c r="G266" i="1"/>
  <c r="G41" i="1"/>
  <c r="G260" i="1"/>
  <c r="G59" i="1"/>
  <c r="G264" i="1"/>
  <c r="G257" i="1"/>
  <c r="G258" i="1"/>
  <c r="G93" i="1"/>
  <c r="G413" i="1"/>
  <c r="G179" i="1"/>
  <c r="G51" i="1"/>
  <c r="G54" i="1"/>
  <c r="G409" i="1"/>
  <c r="G570" i="1"/>
  <c r="G340" i="1"/>
  <c r="G368" i="1"/>
  <c r="G279" i="1"/>
  <c r="G449" i="1"/>
  <c r="G64" i="1"/>
  <c r="G53" i="1"/>
  <c r="G261" i="1"/>
  <c r="G253" i="1"/>
  <c r="G127" i="1"/>
  <c r="G26" i="1"/>
  <c r="G344" i="1"/>
  <c r="G334" i="1"/>
  <c r="G420" i="1"/>
  <c r="G353" i="1"/>
  <c r="G283" i="1"/>
  <c r="G30" i="1"/>
  <c r="G144" i="1"/>
  <c r="G173" i="1"/>
  <c r="G603" i="1"/>
  <c r="G245" i="1"/>
  <c r="G230" i="1"/>
  <c r="G61" i="1"/>
  <c r="G60" i="1"/>
  <c r="G181" i="1"/>
  <c r="G34" i="1"/>
  <c r="G75" i="1"/>
  <c r="G265" i="1"/>
  <c r="G464" i="1"/>
  <c r="G602" i="1"/>
  <c r="G498" i="1"/>
  <c r="G414" i="1"/>
  <c r="G330" i="1"/>
  <c r="G238" i="1"/>
  <c r="G302" i="1"/>
  <c r="G461" i="1"/>
  <c r="G349" i="1"/>
  <c r="G286" i="1"/>
  <c r="G457" i="1"/>
  <c r="G459" i="1"/>
  <c r="G482" i="1"/>
  <c r="G160" i="1"/>
  <c r="G29" i="1"/>
  <c r="G12" i="1"/>
  <c r="G526" i="1"/>
  <c r="G337" i="1"/>
  <c r="G357" i="1"/>
  <c r="G358" i="1" s="1"/>
  <c r="G458" i="1"/>
  <c r="G452" i="1"/>
  <c r="G369" i="1"/>
  <c r="G254" i="1"/>
  <c r="G166" i="1"/>
  <c r="G581" i="1"/>
  <c r="G57" i="1"/>
  <c r="G380" i="1"/>
  <c r="G365" i="1"/>
  <c r="G402" i="1"/>
  <c r="G403" i="1" s="1"/>
  <c r="G561" i="1"/>
  <c r="G391" i="1"/>
  <c r="G107" i="1"/>
  <c r="G189" i="1"/>
  <c r="G569" i="1"/>
  <c r="G154" i="1"/>
  <c r="G133" i="1"/>
  <c r="G489" i="1"/>
  <c r="G162" i="1"/>
  <c r="G591" i="1"/>
  <c r="G557" i="1"/>
  <c r="G298" i="1"/>
  <c r="G363" i="1"/>
  <c r="G46" i="1"/>
  <c r="G350" i="1"/>
  <c r="G130" i="1"/>
  <c r="G440" i="1"/>
  <c r="G405" i="1"/>
  <c r="G406" i="1" s="1"/>
  <c r="G309" i="1"/>
  <c r="G295" i="1"/>
  <c r="G600" i="1"/>
  <c r="G460" i="1"/>
  <c r="G132" i="1"/>
  <c r="G375" i="1"/>
  <c r="G370" i="1"/>
  <c r="G517" i="1"/>
  <c r="I85" i="1"/>
  <c r="I547" i="1"/>
  <c r="I14" i="1"/>
  <c r="I141" i="1"/>
  <c r="I36" i="1"/>
  <c r="I490" i="1"/>
  <c r="I16" i="1"/>
  <c r="I35" i="1"/>
  <c r="I84" i="1"/>
  <c r="I15" i="1"/>
  <c r="I550" i="1"/>
  <c r="I546" i="1"/>
  <c r="I548" i="1"/>
  <c r="I549" i="1"/>
  <c r="I28" i="1"/>
  <c r="I566" i="1"/>
  <c r="I186" i="1"/>
  <c r="I122" i="1"/>
  <c r="I559" i="1"/>
  <c r="I399" i="1"/>
  <c r="I400" i="1" s="1"/>
  <c r="I584" i="1"/>
  <c r="I38" i="1"/>
  <c r="I120" i="1"/>
  <c r="I37" i="1"/>
  <c r="I437" i="1"/>
  <c r="I83" i="1"/>
  <c r="I99" i="1"/>
  <c r="I100" i="1" s="1"/>
  <c r="I360" i="1"/>
  <c r="I116" i="1"/>
  <c r="I117" i="1" s="1"/>
  <c r="I506" i="1"/>
  <c r="I518" i="1"/>
  <c r="I62" i="1"/>
  <c r="I488" i="1"/>
  <c r="I509" i="1"/>
  <c r="I244" i="1"/>
  <c r="I185" i="1"/>
  <c r="I200" i="1"/>
  <c r="I165" i="1"/>
  <c r="I203" i="1"/>
  <c r="I204" i="1"/>
  <c r="I571" i="1"/>
  <c r="I240" i="1"/>
  <c r="I168" i="1"/>
  <c r="I131" i="1"/>
  <c r="I191" i="1"/>
  <c r="I293" i="1"/>
  <c r="I560" i="1"/>
  <c r="I202" i="1"/>
  <c r="I303" i="1"/>
  <c r="I277" i="1"/>
  <c r="I590" i="1"/>
  <c r="I129" i="1"/>
  <c r="I63" i="1"/>
  <c r="I327" i="1"/>
  <c r="I22" i="1"/>
  <c r="I479" i="1"/>
  <c r="I480" i="1" s="1"/>
  <c r="I25" i="1"/>
  <c r="I248" i="1"/>
  <c r="I287" i="1"/>
  <c r="I65" i="1"/>
  <c r="I249" i="1"/>
  <c r="I321" i="1"/>
  <c r="I206" i="1"/>
  <c r="I294" i="1"/>
  <c r="I121" i="1"/>
  <c r="I539" i="1"/>
  <c r="I540" i="1" s="1"/>
  <c r="I312" i="1"/>
  <c r="I487" i="1"/>
  <c r="I134" i="1"/>
  <c r="I491" i="1"/>
  <c r="I180" i="1"/>
  <c r="I184" i="1"/>
  <c r="I138" i="1"/>
  <c r="I164" i="1"/>
  <c r="I354" i="1"/>
  <c r="I67" i="1"/>
  <c r="I151" i="1"/>
  <c r="I152" i="1" s="1"/>
  <c r="I595" i="1"/>
  <c r="I493" i="1"/>
  <c r="I341" i="1"/>
  <c r="I431" i="1"/>
  <c r="I13" i="1"/>
  <c r="I128" i="1"/>
  <c r="I159" i="1"/>
  <c r="I317" i="1"/>
  <c r="I470" i="1"/>
  <c r="I271" i="1"/>
  <c r="I21" i="1"/>
  <c r="I175" i="1"/>
  <c r="I573" i="1"/>
  <c r="I119" i="1"/>
  <c r="I169" i="1"/>
  <c r="I588" i="1"/>
  <c r="I142" i="1"/>
  <c r="I43" i="1"/>
  <c r="I167" i="1"/>
  <c r="I187" i="1"/>
  <c r="I163" i="1"/>
  <c r="I352" i="1"/>
  <c r="I147" i="1"/>
  <c r="I174" i="1"/>
  <c r="I193" i="1"/>
  <c r="I92" i="1"/>
  <c r="I27" i="1"/>
  <c r="I492" i="1"/>
  <c r="I604" i="1"/>
  <c r="I105" i="1"/>
  <c r="I108" i="1"/>
  <c r="I446" i="1"/>
  <c r="I533" i="1"/>
  <c r="I534" i="1"/>
  <c r="I536" i="1"/>
  <c r="I213" i="1"/>
  <c r="I512" i="1"/>
  <c r="I68" i="1"/>
  <c r="I123" i="1"/>
  <c r="I432" i="1"/>
  <c r="I73" i="1"/>
  <c r="I80" i="1"/>
  <c r="I81" i="1" s="1"/>
  <c r="I553" i="1"/>
  <c r="I342" i="1"/>
  <c r="I136" i="1"/>
  <c r="I212" i="1"/>
  <c r="I88" i="1"/>
  <c r="I390" i="1"/>
  <c r="I285" i="1"/>
  <c r="I388" i="1"/>
  <c r="I158" i="1"/>
  <c r="I48" i="1"/>
  <c r="I527" i="1"/>
  <c r="I207" i="1"/>
  <c r="I592" i="1"/>
  <c r="I412" i="1"/>
  <c r="I416" i="1"/>
  <c r="I525" i="1"/>
  <c r="I576" i="1"/>
  <c r="I447" i="1"/>
  <c r="I579" i="1"/>
  <c r="I324" i="1"/>
  <c r="I306" i="1"/>
  <c r="I396" i="1"/>
  <c r="I511" i="1"/>
  <c r="I23" i="1"/>
  <c r="I484" i="1"/>
  <c r="I197" i="1"/>
  <c r="I270" i="1"/>
  <c r="I290" i="1"/>
  <c r="I494" i="1"/>
  <c r="I575" i="1"/>
  <c r="I565" i="1"/>
  <c r="I94" i="1"/>
  <c r="I198" i="1"/>
  <c r="I17" i="1"/>
  <c r="I278" i="1"/>
  <c r="I563" i="1"/>
  <c r="I31" i="1"/>
  <c r="I599" i="1"/>
  <c r="I516" i="1"/>
  <c r="I387" i="1"/>
  <c r="I519" i="1"/>
  <c r="I567" i="1"/>
  <c r="I483" i="1"/>
  <c r="I311" i="1"/>
  <c r="I441" i="1"/>
  <c r="I469" i="1"/>
  <c r="I578" i="1"/>
  <c r="I383" i="1"/>
  <c r="I524" i="1"/>
  <c r="I515" i="1"/>
  <c r="I582" i="1"/>
  <c r="I419" i="1"/>
  <c r="I594" i="1"/>
  <c r="I178" i="1"/>
  <c r="I433" i="1"/>
  <c r="I281" i="1"/>
  <c r="I361" i="1"/>
  <c r="I411" i="1"/>
  <c r="I190" i="1"/>
  <c r="I296" i="1"/>
  <c r="I44" i="1"/>
  <c r="I444" i="1"/>
  <c r="I109" i="1"/>
  <c r="I500" i="1"/>
  <c r="I466" i="1"/>
  <c r="I113" i="1"/>
  <c r="I394" i="1"/>
  <c r="I239" i="1"/>
  <c r="I386" i="1"/>
  <c r="I580" i="1"/>
  <c r="I542" i="1"/>
  <c r="I211" i="1"/>
  <c r="I272" i="1"/>
  <c r="I299" i="1"/>
  <c r="I220" i="1"/>
  <c r="I384" i="1"/>
  <c r="I372" i="1"/>
  <c r="I442" i="1"/>
  <c r="I589" i="1"/>
  <c r="I443" i="1"/>
  <c r="I351" i="1"/>
  <c r="I345" i="1"/>
  <c r="I543" i="1"/>
  <c r="I510" i="1"/>
  <c r="I217" i="1"/>
  <c r="I55" i="1"/>
  <c r="I284" i="1"/>
  <c r="I454" i="1"/>
  <c r="I585" i="1"/>
  <c r="I143" i="1"/>
  <c r="I320" i="1"/>
  <c r="I346" i="1"/>
  <c r="I377" i="1"/>
  <c r="I456" i="1"/>
  <c r="I331" i="1"/>
  <c r="I291" i="1"/>
  <c r="I521" i="1"/>
  <c r="I39" i="1"/>
  <c r="I436" i="1"/>
  <c r="I348" i="1"/>
  <c r="I192" i="1"/>
  <c r="I310" i="1"/>
  <c r="I196" i="1"/>
  <c r="I135" i="1"/>
  <c r="I241" i="1"/>
  <c r="I205" i="1"/>
  <c r="I231" i="1"/>
  <c r="I259" i="1"/>
  <c r="I438" i="1"/>
  <c r="I455" i="1"/>
  <c r="I155" i="1"/>
  <c r="I572" i="1"/>
  <c r="I216" i="1"/>
  <c r="I104" i="1"/>
  <c r="I335" i="1"/>
  <c r="I289" i="1"/>
  <c r="I172" i="1"/>
  <c r="I235" i="1"/>
  <c r="I226" i="1"/>
  <c r="I496" i="1"/>
  <c r="I234" i="1"/>
  <c r="I250" i="1"/>
  <c r="I227" i="1"/>
  <c r="I304" i="1"/>
  <c r="I577" i="1"/>
  <c r="I219" i="1"/>
  <c r="I329" i="1"/>
  <c r="I221" i="1"/>
  <c r="I554" i="1"/>
  <c r="I301" i="1"/>
  <c r="I251" i="1"/>
  <c r="I76" i="1"/>
  <c r="I232" i="1"/>
  <c r="I529" i="1"/>
  <c r="I305" i="1"/>
  <c r="I195" i="1"/>
  <c r="I503" i="1"/>
  <c r="I504" i="1" s="1"/>
  <c r="I530" i="1"/>
  <c r="I194" i="1"/>
  <c r="I224" i="1"/>
  <c r="I233" i="1"/>
  <c r="I20" i="1"/>
  <c r="I497" i="1"/>
  <c r="I514" i="1"/>
  <c r="I522" i="1"/>
  <c r="I343" i="1"/>
  <c r="I586" i="1"/>
  <c r="I223" i="1"/>
  <c r="I418" i="1"/>
  <c r="I52" i="1"/>
  <c r="I89" i="1"/>
  <c r="I326" i="1"/>
  <c r="I300" i="1"/>
  <c r="I228" i="1"/>
  <c r="I499" i="1"/>
  <c r="I332" i="1"/>
  <c r="I318" i="1"/>
  <c r="I417" i="1"/>
  <c r="I280" i="1"/>
  <c r="I229" i="1"/>
  <c r="I415" i="1"/>
  <c r="I328" i="1"/>
  <c r="I389" i="1"/>
  <c r="I366" i="1"/>
  <c r="I313" i="1"/>
  <c r="I315" i="1"/>
  <c r="I568" i="1"/>
  <c r="I587" i="1"/>
  <c r="I448" i="1"/>
  <c r="I316" i="1"/>
  <c r="I381" i="1"/>
  <c r="I374" i="1"/>
  <c r="I225" i="1"/>
  <c r="I237" i="1"/>
  <c r="I451" i="1"/>
  <c r="I364" i="1"/>
  <c r="I288" i="1"/>
  <c r="I188" i="1"/>
  <c r="I32" i="1"/>
  <c r="I322" i="1"/>
  <c r="I314" i="1"/>
  <c r="I319" i="1"/>
  <c r="I382" i="1"/>
  <c r="I102" i="1"/>
  <c r="I583" i="1"/>
  <c r="I222" i="1"/>
  <c r="I307" i="1"/>
  <c r="I77" i="1"/>
  <c r="I421" i="1"/>
  <c r="I282" i="1"/>
  <c r="I574" i="1"/>
  <c r="I426" i="1"/>
  <c r="I408" i="1"/>
  <c r="I308" i="1"/>
  <c r="I425" i="1"/>
  <c r="I430" i="1"/>
  <c r="I297" i="1"/>
  <c r="I434" i="1"/>
  <c r="I596" i="1"/>
  <c r="I325" i="1"/>
  <c r="I385" i="1"/>
  <c r="I66" i="1"/>
  <c r="I439" i="1"/>
  <c r="I323" i="1"/>
  <c r="I292" i="1"/>
  <c r="I103" i="1"/>
  <c r="I71" i="1"/>
  <c r="I376" i="1"/>
  <c r="I393" i="1"/>
  <c r="I18" i="1"/>
  <c r="I210" i="1"/>
  <c r="I19" i="1"/>
  <c r="I473" i="1"/>
  <c r="I474" i="1" s="1"/>
  <c r="I422" i="1"/>
  <c r="I593" i="1"/>
  <c r="I106" i="1"/>
  <c r="I161" i="1"/>
  <c r="I69" i="1"/>
  <c r="I445" i="1"/>
  <c r="I520" i="1"/>
  <c r="I535" i="1"/>
  <c r="I410" i="1"/>
  <c r="I495" i="1"/>
  <c r="I199" i="1"/>
  <c r="I367" i="1"/>
  <c r="I601" i="1"/>
  <c r="I70" i="1"/>
  <c r="I246" i="1"/>
  <c r="I379" i="1"/>
  <c r="I523" i="1"/>
  <c r="I508" i="1"/>
  <c r="I373" i="1"/>
  <c r="I269" i="1"/>
  <c r="I513" i="1"/>
  <c r="I247" i="1"/>
  <c r="I201" i="1"/>
  <c r="I40" i="1"/>
  <c r="I476" i="1"/>
  <c r="I477" i="1" s="1"/>
  <c r="I124" i="1"/>
  <c r="I112" i="1"/>
  <c r="I462" i="1"/>
  <c r="I263" i="1"/>
  <c r="I255" i="1"/>
  <c r="I252" i="1"/>
  <c r="I45" i="1"/>
  <c r="I262" i="1"/>
  <c r="I267" i="1"/>
  <c r="I463" i="1"/>
  <c r="I137" i="1"/>
  <c r="I465" i="1"/>
  <c r="I429" i="1"/>
  <c r="I392" i="1"/>
  <c r="I50" i="1"/>
  <c r="I336" i="1"/>
  <c r="I347" i="1"/>
  <c r="I96" i="1"/>
  <c r="I95" i="1"/>
  <c r="I528" i="1"/>
  <c r="I435" i="1"/>
  <c r="I218" i="1"/>
  <c r="I564" i="1"/>
  <c r="I274" i="1"/>
  <c r="I58" i="1"/>
  <c r="I24" i="1"/>
  <c r="I74" i="1"/>
  <c r="I148" i="1"/>
  <c r="I562" i="1"/>
  <c r="I371" i="1"/>
  <c r="I333" i="1"/>
  <c r="I56" i="1"/>
  <c r="I268" i="1"/>
  <c r="I236" i="1"/>
  <c r="I378" i="1"/>
  <c r="I49" i="1"/>
  <c r="I450" i="1"/>
  <c r="I362" i="1"/>
  <c r="I47" i="1"/>
  <c r="I273" i="1"/>
  <c r="I507" i="1"/>
  <c r="I33" i="1"/>
  <c r="I453" i="1"/>
  <c r="I256" i="1"/>
  <c r="I558" i="1"/>
  <c r="I395" i="1"/>
  <c r="I72" i="1"/>
  <c r="I266" i="1"/>
  <c r="I41" i="1"/>
  <c r="I260" i="1"/>
  <c r="I59" i="1"/>
  <c r="I264" i="1"/>
  <c r="I257" i="1"/>
  <c r="I258" i="1"/>
  <c r="I93" i="1"/>
  <c r="I413" i="1"/>
  <c r="I179" i="1"/>
  <c r="I51" i="1"/>
  <c r="I54" i="1"/>
  <c r="I409" i="1"/>
  <c r="I570" i="1"/>
  <c r="I340" i="1"/>
  <c r="I368" i="1"/>
  <c r="I279" i="1"/>
  <c r="I449" i="1"/>
  <c r="I64" i="1"/>
  <c r="I53" i="1"/>
  <c r="I261" i="1"/>
  <c r="I253" i="1"/>
  <c r="I127" i="1"/>
  <c r="I26" i="1"/>
  <c r="I344" i="1"/>
  <c r="I334" i="1"/>
  <c r="I420" i="1"/>
  <c r="I353" i="1"/>
  <c r="I283" i="1"/>
  <c r="I30" i="1"/>
  <c r="I144" i="1"/>
  <c r="I173" i="1"/>
  <c r="I603" i="1"/>
  <c r="I245" i="1"/>
  <c r="I230" i="1"/>
  <c r="I61" i="1"/>
  <c r="I60" i="1"/>
  <c r="I181" i="1"/>
  <c r="I34" i="1"/>
  <c r="I75" i="1"/>
  <c r="I265" i="1"/>
  <c r="I464" i="1"/>
  <c r="I602" i="1"/>
  <c r="I498" i="1"/>
  <c r="I414" i="1"/>
  <c r="I330" i="1"/>
  <c r="I238" i="1"/>
  <c r="I302" i="1"/>
  <c r="I461" i="1"/>
  <c r="I349" i="1"/>
  <c r="I286" i="1"/>
  <c r="I457" i="1"/>
  <c r="I459" i="1"/>
  <c r="I482" i="1"/>
  <c r="I160" i="1"/>
  <c r="I29" i="1"/>
  <c r="I12" i="1"/>
  <c r="I526" i="1"/>
  <c r="I337" i="1"/>
  <c r="I357" i="1"/>
  <c r="I358" i="1" s="1"/>
  <c r="I458" i="1"/>
  <c r="I452" i="1"/>
  <c r="I369" i="1"/>
  <c r="I254" i="1"/>
  <c r="I166" i="1"/>
  <c r="I581" i="1"/>
  <c r="I57" i="1"/>
  <c r="I380" i="1"/>
  <c r="I365" i="1"/>
  <c r="I402" i="1"/>
  <c r="I403" i="1" s="1"/>
  <c r="I561" i="1"/>
  <c r="I391" i="1"/>
  <c r="I107" i="1"/>
  <c r="I189" i="1"/>
  <c r="I569" i="1"/>
  <c r="I154" i="1"/>
  <c r="I133" i="1"/>
  <c r="I489" i="1"/>
  <c r="I162" i="1"/>
  <c r="I591" i="1"/>
  <c r="I557" i="1"/>
  <c r="I298" i="1"/>
  <c r="I363" i="1"/>
  <c r="I46" i="1"/>
  <c r="I350" i="1"/>
  <c r="I130" i="1"/>
  <c r="I440" i="1"/>
  <c r="I405" i="1"/>
  <c r="I406" i="1" s="1"/>
  <c r="I309" i="1"/>
  <c r="I295" i="1"/>
  <c r="I600" i="1"/>
  <c r="I460" i="1"/>
  <c r="I132" i="1"/>
  <c r="I375" i="1"/>
  <c r="I370" i="1"/>
  <c r="I517" i="1"/>
  <c r="I156" i="1" l="1"/>
  <c r="I90" i="1"/>
  <c r="G156" i="1"/>
  <c r="G90" i="1"/>
  <c r="G551" i="1"/>
  <c r="I423" i="1"/>
  <c r="I149" i="1"/>
  <c r="I551" i="1"/>
  <c r="I145" i="1"/>
  <c r="G423" i="1"/>
  <c r="G149" i="1"/>
  <c r="I114" i="1"/>
  <c r="G114" i="1"/>
  <c r="I86" i="1"/>
  <c r="I176" i="1"/>
  <c r="I242" i="1"/>
  <c r="I170" i="1"/>
  <c r="I555" i="1"/>
  <c r="I208" i="1"/>
  <c r="I501" i="1"/>
  <c r="I397" i="1"/>
  <c r="G176" i="1"/>
  <c r="G242" i="1"/>
  <c r="G170" i="1"/>
  <c r="G555" i="1"/>
  <c r="G208" i="1"/>
  <c r="G501" i="1"/>
  <c r="G397" i="1"/>
  <c r="I139" i="1"/>
  <c r="I355" i="1"/>
  <c r="I110" i="1"/>
  <c r="I97" i="1"/>
  <c r="I78" i="1"/>
  <c r="I125" i="1"/>
  <c r="I275" i="1"/>
  <c r="G139" i="1"/>
  <c r="G355" i="1"/>
  <c r="G110" i="1"/>
  <c r="G97" i="1"/>
  <c r="G275" i="1"/>
  <c r="I485" i="1"/>
  <c r="I467" i="1"/>
  <c r="I214" i="1"/>
  <c r="I427" i="1"/>
  <c r="I544" i="1"/>
  <c r="I537" i="1"/>
  <c r="I338" i="1"/>
  <c r="I531" i="1"/>
  <c r="G485" i="1"/>
  <c r="G467" i="1"/>
  <c r="G214" i="1"/>
  <c r="G427" i="1"/>
  <c r="G544" i="1"/>
  <c r="G537" i="1"/>
  <c r="G78" i="1"/>
  <c r="F612" i="1" s="1"/>
  <c r="G612" i="1" s="1"/>
  <c r="G125" i="1"/>
  <c r="F613" i="1" s="1"/>
  <c r="G613" i="1" s="1"/>
  <c r="G338" i="1"/>
  <c r="G531" i="1"/>
  <c r="I597" i="1"/>
  <c r="I182" i="1"/>
  <c r="I471" i="1"/>
  <c r="I605" i="1"/>
  <c r="G597" i="1"/>
  <c r="G182" i="1"/>
  <c r="G605" i="1"/>
  <c r="G145" i="1"/>
  <c r="I11" i="1"/>
  <c r="J370" i="1"/>
  <c r="J132" i="1"/>
  <c r="J600" i="1"/>
  <c r="J309" i="1"/>
  <c r="J440" i="1"/>
  <c r="J350" i="1"/>
  <c r="J363" i="1"/>
  <c r="J557" i="1"/>
  <c r="J162" i="1"/>
  <c r="J133" i="1"/>
  <c r="J569" i="1"/>
  <c r="J107" i="1"/>
  <c r="J561" i="1"/>
  <c r="J365" i="1"/>
  <c r="J57" i="1"/>
  <c r="J166" i="1"/>
  <c r="J369" i="1"/>
  <c r="J458" i="1"/>
  <c r="J337" i="1"/>
  <c r="J12" i="1"/>
  <c r="J160" i="1"/>
  <c r="J459" i="1"/>
  <c r="J286" i="1"/>
  <c r="J461" i="1"/>
  <c r="J238" i="1"/>
  <c r="J414" i="1"/>
  <c r="J602" i="1"/>
  <c r="J265" i="1"/>
  <c r="J34" i="1"/>
  <c r="J60" i="1"/>
  <c r="J230" i="1"/>
  <c r="J603" i="1"/>
  <c r="J144" i="1"/>
  <c r="J283" i="1"/>
  <c r="J420" i="1"/>
  <c r="J344" i="1"/>
  <c r="J127" i="1"/>
  <c r="J261" i="1"/>
  <c r="J64" i="1"/>
  <c r="J279" i="1"/>
  <c r="J340" i="1"/>
  <c r="J409" i="1"/>
  <c r="J51" i="1"/>
  <c r="J413" i="1"/>
  <c r="J258" i="1"/>
  <c r="J264" i="1"/>
  <c r="J260" i="1"/>
  <c r="J266" i="1"/>
  <c r="J395" i="1"/>
  <c r="J256" i="1"/>
  <c r="J33" i="1"/>
  <c r="J273" i="1"/>
  <c r="J362" i="1"/>
  <c r="J49" i="1"/>
  <c r="J236" i="1"/>
  <c r="J56" i="1"/>
  <c r="J371" i="1"/>
  <c r="J148" i="1"/>
  <c r="J24" i="1"/>
  <c r="J274" i="1"/>
  <c r="J218" i="1"/>
  <c r="J528" i="1"/>
  <c r="J96" i="1"/>
  <c r="J336" i="1"/>
  <c r="J392" i="1"/>
  <c r="J465" i="1"/>
  <c r="J463" i="1"/>
  <c r="J262" i="1"/>
  <c r="J252" i="1"/>
  <c r="J263" i="1"/>
  <c r="J112" i="1"/>
  <c r="J476" i="1"/>
  <c r="J477" i="1" s="1"/>
  <c r="J201" i="1"/>
  <c r="J513" i="1"/>
  <c r="J373" i="1"/>
  <c r="J523" i="1"/>
  <c r="J246" i="1"/>
  <c r="J601" i="1"/>
  <c r="J199" i="1"/>
  <c r="J410" i="1"/>
  <c r="J520" i="1"/>
  <c r="J69" i="1"/>
  <c r="J106" i="1"/>
  <c r="J422" i="1"/>
  <c r="J19" i="1"/>
  <c r="J18" i="1"/>
  <c r="J376" i="1"/>
  <c r="J103" i="1"/>
  <c r="J323" i="1"/>
  <c r="J66" i="1"/>
  <c r="J325" i="1"/>
  <c r="J434" i="1"/>
  <c r="J430" i="1"/>
  <c r="J308" i="1"/>
  <c r="J426" i="1"/>
  <c r="J282" i="1"/>
  <c r="J77" i="1"/>
  <c r="J222" i="1"/>
  <c r="J102" i="1"/>
  <c r="J319" i="1"/>
  <c r="J322" i="1"/>
  <c r="J188" i="1"/>
  <c r="J364" i="1"/>
  <c r="J237" i="1"/>
  <c r="J374" i="1"/>
  <c r="J316" i="1"/>
  <c r="J587" i="1"/>
  <c r="J315" i="1"/>
  <c r="J366" i="1"/>
  <c r="J328" i="1"/>
  <c r="J229" i="1"/>
  <c r="J417" i="1"/>
  <c r="J332" i="1"/>
  <c r="J228" i="1"/>
  <c r="J326" i="1"/>
  <c r="J52" i="1"/>
  <c r="J223" i="1"/>
  <c r="J343" i="1"/>
  <c r="J514" i="1"/>
  <c r="J20" i="1"/>
  <c r="J224" i="1"/>
  <c r="J530" i="1"/>
  <c r="J195" i="1"/>
  <c r="J529" i="1"/>
  <c r="J76" i="1"/>
  <c r="J301" i="1"/>
  <c r="J221" i="1"/>
  <c r="J219" i="1"/>
  <c r="J304" i="1"/>
  <c r="J250" i="1"/>
  <c r="J496" i="1"/>
  <c r="J235" i="1"/>
  <c r="J289" i="1"/>
  <c r="J104" i="1"/>
  <c r="J572" i="1"/>
  <c r="J455" i="1"/>
  <c r="J259" i="1"/>
  <c r="J205" i="1"/>
  <c r="J135" i="1"/>
  <c r="J310" i="1"/>
  <c r="J348" i="1"/>
  <c r="J39" i="1"/>
  <c r="J291" i="1"/>
  <c r="J456" i="1"/>
  <c r="J346" i="1"/>
  <c r="J143" i="1"/>
  <c r="J454" i="1"/>
  <c r="J55" i="1"/>
  <c r="J510" i="1"/>
  <c r="J345" i="1"/>
  <c r="J443" i="1"/>
  <c r="J442" i="1"/>
  <c r="J384" i="1"/>
  <c r="J299" i="1"/>
  <c r="J211" i="1"/>
  <c r="J580" i="1"/>
  <c r="J239" i="1"/>
  <c r="J113" i="1"/>
  <c r="J500" i="1"/>
  <c r="J444" i="1"/>
  <c r="J296" i="1"/>
  <c r="J411" i="1"/>
  <c r="J281" i="1"/>
  <c r="J178" i="1"/>
  <c r="J419" i="1"/>
  <c r="J515" i="1"/>
  <c r="J383" i="1"/>
  <c r="J469" i="1"/>
  <c r="J311" i="1"/>
  <c r="J567" i="1"/>
  <c r="J387" i="1"/>
  <c r="J599" i="1"/>
  <c r="J563" i="1"/>
  <c r="J17" i="1"/>
  <c r="J94" i="1"/>
  <c r="J575" i="1"/>
  <c r="J290" i="1"/>
  <c r="J197" i="1"/>
  <c r="J23" i="1"/>
  <c r="J396" i="1"/>
  <c r="J324" i="1"/>
  <c r="J447" i="1"/>
  <c r="J525" i="1"/>
  <c r="J412" i="1"/>
  <c r="J207" i="1"/>
  <c r="J48" i="1"/>
  <c r="J388" i="1"/>
  <c r="J390" i="1"/>
  <c r="J212" i="1"/>
  <c r="J342" i="1"/>
  <c r="J80" i="1"/>
  <c r="J81" i="1" s="1"/>
  <c r="J432" i="1"/>
  <c r="J68" i="1"/>
  <c r="J213" i="1"/>
  <c r="J534" i="1"/>
  <c r="J446" i="1"/>
  <c r="J105" i="1"/>
  <c r="J492" i="1"/>
  <c r="J92" i="1"/>
  <c r="J174" i="1"/>
  <c r="J352" i="1"/>
  <c r="J163" i="1"/>
  <c r="J167" i="1"/>
  <c r="J142" i="1"/>
  <c r="J169" i="1"/>
  <c r="J573" i="1"/>
  <c r="J21" i="1"/>
  <c r="J470" i="1"/>
  <c r="J159" i="1"/>
  <c r="J13" i="1"/>
  <c r="J341" i="1"/>
  <c r="J595" i="1"/>
  <c r="J67" i="1"/>
  <c r="J164" i="1"/>
  <c r="J184" i="1"/>
  <c r="J491" i="1"/>
  <c r="J487" i="1"/>
  <c r="J539" i="1"/>
  <c r="J540" i="1" s="1"/>
  <c r="J294" i="1"/>
  <c r="J321" i="1"/>
  <c r="J65" i="1"/>
  <c r="J248" i="1"/>
  <c r="J479" i="1"/>
  <c r="J480" i="1" s="1"/>
  <c r="J327" i="1"/>
  <c r="J129" i="1"/>
  <c r="J277" i="1"/>
  <c r="J202" i="1"/>
  <c r="J293" i="1"/>
  <c r="J131" i="1"/>
  <c r="J240" i="1"/>
  <c r="J204" i="1"/>
  <c r="J165" i="1"/>
  <c r="J185" i="1"/>
  <c r="J509" i="1"/>
  <c r="J62" i="1"/>
  <c r="J506" i="1"/>
  <c r="J360" i="1"/>
  <c r="J83" i="1"/>
  <c r="J37" i="1"/>
  <c r="J38" i="1"/>
  <c r="J399" i="1"/>
  <c r="J400" i="1" s="1"/>
  <c r="J122" i="1"/>
  <c r="J566" i="1"/>
  <c r="J549" i="1"/>
  <c r="J546" i="1"/>
  <c r="J15" i="1"/>
  <c r="J35" i="1"/>
  <c r="J490" i="1"/>
  <c r="J141" i="1"/>
  <c r="J547" i="1"/>
  <c r="J517" i="1"/>
  <c r="J375" i="1"/>
  <c r="J460" i="1"/>
  <c r="J295" i="1"/>
  <c r="J405" i="1"/>
  <c r="J406" i="1" s="1"/>
  <c r="J130" i="1"/>
  <c r="J46" i="1"/>
  <c r="J298" i="1"/>
  <c r="J591" i="1"/>
  <c r="J489" i="1"/>
  <c r="J154" i="1"/>
  <c r="J189" i="1"/>
  <c r="J391" i="1"/>
  <c r="J402" i="1"/>
  <c r="J403" i="1" s="1"/>
  <c r="J380" i="1"/>
  <c r="J581" i="1"/>
  <c r="J254" i="1"/>
  <c r="J452" i="1"/>
  <c r="J357" i="1"/>
  <c r="J358" i="1" s="1"/>
  <c r="J526" i="1"/>
  <c r="J29" i="1"/>
  <c r="J482" i="1"/>
  <c r="J457" i="1"/>
  <c r="J349" i="1"/>
  <c r="J302" i="1"/>
  <c r="J330" i="1"/>
  <c r="J498" i="1"/>
  <c r="J464" i="1"/>
  <c r="J75" i="1"/>
  <c r="J181" i="1"/>
  <c r="J61" i="1"/>
  <c r="J245" i="1"/>
  <c r="J173" i="1"/>
  <c r="J30" i="1"/>
  <c r="J353" i="1"/>
  <c r="J334" i="1"/>
  <c r="J26" i="1"/>
  <c r="J253" i="1"/>
  <c r="J53" i="1"/>
  <c r="J449" i="1"/>
  <c r="J368" i="1"/>
  <c r="J570" i="1"/>
  <c r="J54" i="1"/>
  <c r="J179" i="1"/>
  <c r="J93" i="1"/>
  <c r="J257" i="1"/>
  <c r="J59" i="1"/>
  <c r="J41" i="1"/>
  <c r="J72" i="1"/>
  <c r="J558" i="1"/>
  <c r="J453" i="1"/>
  <c r="J507" i="1"/>
  <c r="J47" i="1"/>
  <c r="J450" i="1"/>
  <c r="J378" i="1"/>
  <c r="J268" i="1"/>
  <c r="J333" i="1"/>
  <c r="J562" i="1"/>
  <c r="J74" i="1"/>
  <c r="J58" i="1"/>
  <c r="J564" i="1"/>
  <c r="J435" i="1"/>
  <c r="J95" i="1"/>
  <c r="J347" i="1"/>
  <c r="J50" i="1"/>
  <c r="J429" i="1"/>
  <c r="J137" i="1"/>
  <c r="J267" i="1"/>
  <c r="J45" i="1"/>
  <c r="J255" i="1"/>
  <c r="J462" i="1"/>
  <c r="J124" i="1"/>
  <c r="J40" i="1"/>
  <c r="J247" i="1"/>
  <c r="J269" i="1"/>
  <c r="J508" i="1"/>
  <c r="J379" i="1"/>
  <c r="J70" i="1"/>
  <c r="J367" i="1"/>
  <c r="J495" i="1"/>
  <c r="J535" i="1"/>
  <c r="J445" i="1"/>
  <c r="J161" i="1"/>
  <c r="J593" i="1"/>
  <c r="J473" i="1"/>
  <c r="J474" i="1" s="1"/>
  <c r="J210" i="1"/>
  <c r="J393" i="1"/>
  <c r="J71" i="1"/>
  <c r="J292" i="1"/>
  <c r="J439" i="1"/>
  <c r="J385" i="1"/>
  <c r="J596" i="1"/>
  <c r="J297" i="1"/>
  <c r="J425" i="1"/>
  <c r="J427" i="1" s="1"/>
  <c r="J408" i="1"/>
  <c r="J574" i="1"/>
  <c r="J421" i="1"/>
  <c r="J307" i="1"/>
  <c r="J583" i="1"/>
  <c r="J382" i="1"/>
  <c r="J314" i="1"/>
  <c r="J32" i="1"/>
  <c r="J288" i="1"/>
  <c r="J451" i="1"/>
  <c r="J225" i="1"/>
  <c r="J381" i="1"/>
  <c r="J448" i="1"/>
  <c r="J568" i="1"/>
  <c r="J313" i="1"/>
  <c r="J389" i="1"/>
  <c r="J415" i="1"/>
  <c r="J280" i="1"/>
  <c r="J318" i="1"/>
  <c r="J499" i="1"/>
  <c r="J300" i="1"/>
  <c r="J89" i="1"/>
  <c r="J418" i="1"/>
  <c r="J586" i="1"/>
  <c r="J522" i="1"/>
  <c r="J497" i="1"/>
  <c r="J233" i="1"/>
  <c r="J194" i="1"/>
  <c r="J503" i="1"/>
  <c r="J504" i="1" s="1"/>
  <c r="J305" i="1"/>
  <c r="J232" i="1"/>
  <c r="J251" i="1"/>
  <c r="J554" i="1"/>
  <c r="J329" i="1"/>
  <c r="J577" i="1"/>
  <c r="J227" i="1"/>
  <c r="J234" i="1"/>
  <c r="J226" i="1"/>
  <c r="J172" i="1"/>
  <c r="J335" i="1"/>
  <c r="J216" i="1"/>
  <c r="J155" i="1"/>
  <c r="J438" i="1"/>
  <c r="J231" i="1"/>
  <c r="J241" i="1"/>
  <c r="J196" i="1"/>
  <c r="J192" i="1"/>
  <c r="J436" i="1"/>
  <c r="J521" i="1"/>
  <c r="J331" i="1"/>
  <c r="J377" i="1"/>
  <c r="J320" i="1"/>
  <c r="J585" i="1"/>
  <c r="J284" i="1"/>
  <c r="J217" i="1"/>
  <c r="J543" i="1"/>
  <c r="J351" i="1"/>
  <c r="J589" i="1"/>
  <c r="J372" i="1"/>
  <c r="J220" i="1"/>
  <c r="J272" i="1"/>
  <c r="J542" i="1"/>
  <c r="J386" i="1"/>
  <c r="J394" i="1"/>
  <c r="J466" i="1"/>
  <c r="J109" i="1"/>
  <c r="J44" i="1"/>
  <c r="J190" i="1"/>
  <c r="J361" i="1"/>
  <c r="J433" i="1"/>
  <c r="J594" i="1"/>
  <c r="J582" i="1"/>
  <c r="J524" i="1"/>
  <c r="J578" i="1"/>
  <c r="J441" i="1"/>
  <c r="J483" i="1"/>
  <c r="J519" i="1"/>
  <c r="J516" i="1"/>
  <c r="J31" i="1"/>
  <c r="J278" i="1"/>
  <c r="J198" i="1"/>
  <c r="J565" i="1"/>
  <c r="J494" i="1"/>
  <c r="J270" i="1"/>
  <c r="J484" i="1"/>
  <c r="J511" i="1"/>
  <c r="J306" i="1"/>
  <c r="J579" i="1"/>
  <c r="J576" i="1"/>
  <c r="J416" i="1"/>
  <c r="J592" i="1"/>
  <c r="J527" i="1"/>
  <c r="J158" i="1"/>
  <c r="J285" i="1"/>
  <c r="J88" i="1"/>
  <c r="J136" i="1"/>
  <c r="J553" i="1"/>
  <c r="J555" i="1" s="1"/>
  <c r="J73" i="1"/>
  <c r="J123" i="1"/>
  <c r="J512" i="1"/>
  <c r="J536" i="1"/>
  <c r="J533" i="1"/>
  <c r="J108" i="1"/>
  <c r="J604" i="1"/>
  <c r="J27" i="1"/>
  <c r="J193" i="1"/>
  <c r="J147" i="1"/>
  <c r="J187" i="1"/>
  <c r="J43" i="1"/>
  <c r="J588" i="1"/>
  <c r="J119" i="1"/>
  <c r="J175" i="1"/>
  <c r="J271" i="1"/>
  <c r="J317" i="1"/>
  <c r="J128" i="1"/>
  <c r="J431" i="1"/>
  <c r="J493" i="1"/>
  <c r="J151" i="1"/>
  <c r="J152" i="1" s="1"/>
  <c r="J354" i="1"/>
  <c r="J138" i="1"/>
  <c r="J180" i="1"/>
  <c r="J134" i="1"/>
  <c r="J312" i="1"/>
  <c r="J121" i="1"/>
  <c r="J206" i="1"/>
  <c r="J249" i="1"/>
  <c r="J287" i="1"/>
  <c r="J25" i="1"/>
  <c r="J22" i="1"/>
  <c r="J63" i="1"/>
  <c r="J590" i="1"/>
  <c r="J303" i="1"/>
  <c r="J560" i="1"/>
  <c r="J191" i="1"/>
  <c r="J168" i="1"/>
  <c r="J571" i="1"/>
  <c r="J203" i="1"/>
  <c r="J200" i="1"/>
  <c r="J244" i="1"/>
  <c r="J488" i="1"/>
  <c r="J518" i="1"/>
  <c r="J116" i="1"/>
  <c r="J117" i="1" s="1"/>
  <c r="J99" i="1"/>
  <c r="J100" i="1" s="1"/>
  <c r="J437" i="1"/>
  <c r="J120" i="1"/>
  <c r="J584" i="1"/>
  <c r="J559" i="1"/>
  <c r="J186" i="1"/>
  <c r="J28" i="1"/>
  <c r="J548" i="1"/>
  <c r="J550" i="1"/>
  <c r="J84" i="1"/>
  <c r="J16" i="1"/>
  <c r="J36" i="1"/>
  <c r="J14" i="1"/>
  <c r="J85" i="1"/>
  <c r="F611" i="1" l="1"/>
  <c r="J78" i="1"/>
  <c r="J170" i="1"/>
  <c r="J156" i="1"/>
  <c r="J145" i="1"/>
  <c r="J551" i="1"/>
  <c r="J149" i="1"/>
  <c r="J90" i="1"/>
  <c r="J114" i="1"/>
  <c r="J242" i="1"/>
  <c r="J423" i="1"/>
  <c r="J397" i="1"/>
  <c r="J501" i="1"/>
  <c r="J355" i="1"/>
  <c r="J139" i="1"/>
  <c r="J214" i="1"/>
  <c r="J467" i="1"/>
  <c r="J485" i="1"/>
  <c r="J531" i="1"/>
  <c r="J605" i="1"/>
  <c r="J471" i="1"/>
  <c r="J182" i="1"/>
  <c r="J597" i="1"/>
  <c r="J275" i="1"/>
  <c r="J125" i="1"/>
  <c r="J176" i="1"/>
  <c r="J208" i="1"/>
  <c r="J97" i="1"/>
  <c r="J110" i="1"/>
  <c r="J537" i="1"/>
  <c r="J544" i="1"/>
  <c r="J86" i="1"/>
  <c r="J338" i="1"/>
  <c r="G607" i="1"/>
  <c r="I607" i="1"/>
  <c r="I614" i="1" s="1"/>
  <c r="J11" i="1"/>
  <c r="G611" i="1" l="1"/>
  <c r="F614" i="1"/>
  <c r="G614" i="1" s="1"/>
  <c r="H612" i="1"/>
  <c r="I612" i="1" s="1"/>
  <c r="H613" i="1"/>
  <c r="I613" i="1" s="1"/>
  <c r="H611" i="1"/>
  <c r="J607" i="1"/>
  <c r="J614" i="1" s="1"/>
  <c r="I611" i="1" l="1"/>
  <c r="J611" i="1"/>
  <c r="J612" i="1"/>
  <c r="J613" i="1"/>
</calcChain>
</file>

<file path=xl/sharedStrings.xml><?xml version="1.0" encoding="utf-8"?>
<sst xmlns="http://schemas.openxmlformats.org/spreadsheetml/2006/main" count="1060" uniqueCount="616">
  <si>
    <t>Fiscal Impact Analysis</t>
  </si>
  <si>
    <t>Current RUG-III, 34 Grouper Rates</t>
  </si>
  <si>
    <t>RED 7/1/2015</t>
  </si>
  <si>
    <t>Estimated</t>
  </si>
  <si>
    <t>Current</t>
  </si>
  <si>
    <t>RUG-IV, 48 Grouper</t>
  </si>
  <si>
    <t>Provider</t>
  </si>
  <si>
    <t>Medicaid</t>
  </si>
  <si>
    <t>Fiscal</t>
  </si>
  <si>
    <t>Number</t>
  </si>
  <si>
    <t>Provider Name</t>
  </si>
  <si>
    <t>Chain</t>
  </si>
  <si>
    <t>Days</t>
  </si>
  <si>
    <t>Rate</t>
  </si>
  <si>
    <t>Impact</t>
  </si>
  <si>
    <t>W-Non-Rehab</t>
  </si>
  <si>
    <t>Total</t>
  </si>
  <si>
    <t>ENGLEWOOD HEALTH &amp; REHABILITATION CENTER</t>
  </si>
  <si>
    <t>RIVERVIEW</t>
  </si>
  <si>
    <t>MILLER'S MERRY MANOR - GARRETT</t>
  </si>
  <si>
    <t>JOHNSON</t>
  </si>
  <si>
    <t>MILLER'S MERRY MANOR - INDIANAPOLIS EAST</t>
  </si>
  <si>
    <t>RIPLEY CROSSING</t>
  </si>
  <si>
    <t>DEARBORN</t>
  </si>
  <si>
    <t>TRANSCENDENT HEALTHCARE OF BOONVILLE</t>
  </si>
  <si>
    <t>MAJOR</t>
  </si>
  <si>
    <t>GRACE VILLAGE HEALTH CARE FACILITY</t>
  </si>
  <si>
    <t>WOODLAWN</t>
  </si>
  <si>
    <t>EAGLE VALLEY MEADOWS</t>
  </si>
  <si>
    <t>HHC</t>
  </si>
  <si>
    <t>LOWELL HEALTHCARE</t>
  </si>
  <si>
    <t>THE LAURELS OF DEKALB</t>
  </si>
  <si>
    <t>LAUREL</t>
  </si>
  <si>
    <t>HILLSIDE MANOR NURSING HOME</t>
  </si>
  <si>
    <t>PINE HAVEN HEALTH AND REHABILITATION CTR</t>
  </si>
  <si>
    <t>SIGNATURE HEALTHCARE OF BREMEN</t>
  </si>
  <si>
    <t>JACKSON</t>
  </si>
  <si>
    <t>CAROLETON MANOR</t>
  </si>
  <si>
    <t>ADAMS</t>
  </si>
  <si>
    <t>GREENWOOD HEALTH &amp; LIVING COMMUNITY</t>
  </si>
  <si>
    <t>FAIRWAY VILLAGE</t>
  </si>
  <si>
    <t>ALEXANDRIA CARE CENTER</t>
  </si>
  <si>
    <t>WITHAM</t>
  </si>
  <si>
    <t>WHITEWATER COMMONS SENIOR LIVING</t>
  </si>
  <si>
    <t>OAK VILLAGE</t>
  </si>
  <si>
    <t>GOODSAM</t>
  </si>
  <si>
    <t>EXCEPTIONAL LIVING CENTER OF BRAZIL</t>
  </si>
  <si>
    <t>PUTNAM</t>
  </si>
  <si>
    <t>SHADY NOOK CARE CENTER</t>
  </si>
  <si>
    <t>DECATUR TOWNSHIP CENTER</t>
  </si>
  <si>
    <t>GENESIS</t>
  </si>
  <si>
    <t>GRANDVIEW HEALTH &amp; REHABILITATION CENTER</t>
  </si>
  <si>
    <t>KINDRED NURSING &amp; REHABILITATION - VALLE</t>
  </si>
  <si>
    <t>HANCOCK</t>
  </si>
  <si>
    <t>KINDRED TRANSITIONAL CARE &amp; REHAB - RO</t>
  </si>
  <si>
    <t>COLUMBUS</t>
  </si>
  <si>
    <t>MILLER'S MERRY MANOR - WAKARUSA</t>
  </si>
  <si>
    <t>BRECKENRIDGE HEALTH AND REHABILITATION</t>
  </si>
  <si>
    <t>KINGSTON CARE CENTER</t>
  </si>
  <si>
    <t>KINGSTON</t>
  </si>
  <si>
    <t>MILLER'S MERRY MANOR - CHESTERFIELD</t>
  </si>
  <si>
    <t>MILLER'S MERRY MANOR - NEW CARLISLE</t>
  </si>
  <si>
    <t>KENDALLVILLE MANOR</t>
  </si>
  <si>
    <t>PINE KNOLL REHABILITATION CENTRE</t>
  </si>
  <si>
    <t>SCENIC HILLS CARE CENTER</t>
  </si>
  <si>
    <t>HICKORY CREEK AT CRAWFORDSVILLE</t>
  </si>
  <si>
    <t>HENRY</t>
  </si>
  <si>
    <t>MILLER'S MERRY MANOR - FORT WAYNE</t>
  </si>
  <si>
    <t>SAINT ANTHONY REHAB AND NURSING CENTER</t>
  </si>
  <si>
    <t>THE WATERS OF INDIANAPOLIS</t>
  </si>
  <si>
    <t>PARKVIEW HAVEN</t>
  </si>
  <si>
    <t>JASPER</t>
  </si>
  <si>
    <t>ZIONSVILLE MEADOWS</t>
  </si>
  <si>
    <t>PARKER HEALTH CARE &amp; REHABILITATION CENT</t>
  </si>
  <si>
    <t>BYRON HEALTH CENTER</t>
  </si>
  <si>
    <t>SILVER MEMORIES HEALTH CARE</t>
  </si>
  <si>
    <t>FREELANDVILLE COMMUNITY HOME INC</t>
  </si>
  <si>
    <t>BRAUN'S NURSING HOME</t>
  </si>
  <si>
    <t>PULASKI</t>
  </si>
  <si>
    <t>THE WATERS OF RISING SUN</t>
  </si>
  <si>
    <t>THE WATERS OF DILLSBORO-ROSS MANOR</t>
  </si>
  <si>
    <t>BETZ NURSING HOME</t>
  </si>
  <si>
    <t>SIGNATURE HEALTHCARE OF BLUFFTON</t>
  </si>
  <si>
    <t>TRANSCENDENT HEALTHCARE OF BOONVILLE NOR</t>
  </si>
  <si>
    <t>GOOD SAMARITAN HOME &amp; REHABILITATION CTR</t>
  </si>
  <si>
    <t>GOLDEN LIVING CENTER - WOODBRIDGE</t>
  </si>
  <si>
    <t>HENDRICKS</t>
  </si>
  <si>
    <t>THE TIMBERS OF JASPER</t>
  </si>
  <si>
    <t>LIFE CARE CENTER OF ROCHESTER</t>
  </si>
  <si>
    <t>LIFEC</t>
  </si>
  <si>
    <t>THE WATERS OF PRINCETON</t>
  </si>
  <si>
    <t>SWISS VILLAGE INC</t>
  </si>
  <si>
    <t>WESLEY HEALTHCARE &amp; REHAB CENTER</t>
  </si>
  <si>
    <t>HICKORY CREEK AT SUNSET</t>
  </si>
  <si>
    <t>WARSAW MEADOWS</t>
  </si>
  <si>
    <t>ST. PAUL HERMITAGE, LLC</t>
  </si>
  <si>
    <t>THE HEALTH CENTER AT GLENBURN HOME</t>
  </si>
  <si>
    <t>GREENE</t>
  </si>
  <si>
    <t>LUTHERAN LIFE VILLAGES</t>
  </si>
  <si>
    <t>GOLDEN LIVING CENTER - LINCOLN HILLS</t>
  </si>
  <si>
    <t>BETHEL MANOR</t>
  </si>
  <si>
    <t>TIMBERCREST CHURCH OF THE BRETHREN HOME</t>
  </si>
  <si>
    <t>HAMILTON GROVE</t>
  </si>
  <si>
    <t>GREENCROFT</t>
  </si>
  <si>
    <t>SOUTH SHORE HEALTH &amp; REHABILITATION</t>
  </si>
  <si>
    <t>DECATUR</t>
  </si>
  <si>
    <t>SIMMONS LOVING CARE HEALTH FACILITY</t>
  </si>
  <si>
    <t>BEN HUR HEALTH &amp; REHABILITATION</t>
  </si>
  <si>
    <t>SIGNATURE HEALTHCARE OF TERRE HAUTE</t>
  </si>
  <si>
    <t>THE LANE HOUSE</t>
  </si>
  <si>
    <t>WEST BEND NURSING &amp; REHABILITATION</t>
  </si>
  <si>
    <t>LUTHERAN COMMUNITY HOME</t>
  </si>
  <si>
    <t>NORTHERN LAKES NURSING AND REHAB CENTER</t>
  </si>
  <si>
    <t>ALPHA HOME - A WATERS COMMUNITY</t>
  </si>
  <si>
    <t>HICKORY CREEK AT CONNERSVILLE</t>
  </si>
  <si>
    <t>HICKORY CREEK AT NEW CASTLE</t>
  </si>
  <si>
    <t>ESSEX NURSING AND REHAB CENTER</t>
  </si>
  <si>
    <t>MERIDIAN NURSING AND REHAB CENTER</t>
  </si>
  <si>
    <t>MILNER COMMUNITY HEALTH CARE INC</t>
  </si>
  <si>
    <t>ARBOR GROVE VILLAGE</t>
  </si>
  <si>
    <t>MILLER'S MERRY MANOR - DUNKIRK</t>
  </si>
  <si>
    <t>BERTHA D GARTEN KETCHAM MEMORIAL CENTER</t>
  </si>
  <si>
    <t>GREEN-HILL MANOR</t>
  </si>
  <si>
    <t>HAMMOND-WHITING CARE CENTER</t>
  </si>
  <si>
    <t>GOLDEN YEARS HOMESTEAD INC</t>
  </si>
  <si>
    <t>CORYDON NURSING AND REHAB CENTER</t>
  </si>
  <si>
    <t>GOOD SAMARITAN SOCIETY - SHAKAMAK</t>
  </si>
  <si>
    <t>LIFE CARE CENTER OF MICHIGAN CITY</t>
  </si>
  <si>
    <t>LINCOLN CENTERS REHAB &amp; HEALTHCARE WEST</t>
  </si>
  <si>
    <t>CENTENNIAL</t>
  </si>
  <si>
    <t>HICKORY CREEK AT KENDALLVILLE</t>
  </si>
  <si>
    <t>HICKORY CREEK AT HUNTINGTON</t>
  </si>
  <si>
    <t>HICKORY CREEK AT SCOTTSBURG</t>
  </si>
  <si>
    <t>LINTON NURSING AND REHAB CENTER</t>
  </si>
  <si>
    <t>HICKORY CREEK AT MADISON</t>
  </si>
  <si>
    <t>WOODLAND MANOR NURSING CENTER</t>
  </si>
  <si>
    <t>HICKORY CREEK AT WINAMAC</t>
  </si>
  <si>
    <t>TERRE HAUTE NURSING AND REHAB CENTER</t>
  </si>
  <si>
    <t>SUMMIT CONVALESCENT CENTER</t>
  </si>
  <si>
    <t>AMBASSADOR HEALTHCARE LLC</t>
  </si>
  <si>
    <t>HICKORY CREEK AT GREENSBURG</t>
  </si>
  <si>
    <t>SEBO'S NURSING AND REHAB CENTER</t>
  </si>
  <si>
    <t>ST. AUGUSTINE HOME FOR THE AGED</t>
  </si>
  <si>
    <t>ALBANY HEALTH CARE &amp; REHABILITATION CENT</t>
  </si>
  <si>
    <t>THE WATERS OF MUNCIE</t>
  </si>
  <si>
    <t>CATHEDRAL HEALTH CARE CENTER</t>
  </si>
  <si>
    <t>COMMUNITY PARKVIEW HEALTH AND LIVING</t>
  </si>
  <si>
    <t>MORGANTOWN HEALTH CARE</t>
  </si>
  <si>
    <t>CLOVERLEAF OF KNIGHTSVILLE</t>
  </si>
  <si>
    <t>MILLER'S MERRY MANOR - MIDDLETOWN</t>
  </si>
  <si>
    <t>GOLDEN LIVING CENTER - SYCAMORE VILLAGE</t>
  </si>
  <si>
    <t>MULBERRY HEALTH &amp; RETIREMENT COMMUNITY</t>
  </si>
  <si>
    <t>HIGHLAND NURSING AND REHAB CENTER</t>
  </si>
  <si>
    <t>WASHINGTON HEALTH CARE CENTER</t>
  </si>
  <si>
    <t>MILLER'S MERRY MANOR - HARTFORD CITY</t>
  </si>
  <si>
    <t>BRIDGEWATER REHABILITATION CENTRE</t>
  </si>
  <si>
    <t>LINCOLN HILLS OF NEW ALBANY</t>
  </si>
  <si>
    <t>FLOYD</t>
  </si>
  <si>
    <t>UNIVERSITY NURSING AND REHAB CENTER</t>
  </si>
  <si>
    <t>MIDDLETOWN NURSING AND REHABILITATION CE</t>
  </si>
  <si>
    <t>LAWRENCE MANOR HEALTHCARE CENTER</t>
  </si>
  <si>
    <t>UNIVERSITY PARK HEALTH &amp; REHABILITATION</t>
  </si>
  <si>
    <t>CAMELOT CARE CENTER</t>
  </si>
  <si>
    <t>GOLDEN LIVING CENTER - BLOOMINGTON</t>
  </si>
  <si>
    <t>BROOKSIDE HAVEN HEALTH CARE CENTER</t>
  </si>
  <si>
    <t>ROLLING MEADOWS HEALTH CARE CENTER</t>
  </si>
  <si>
    <t>RIVERBEND HEALTH CARE CENTER</t>
  </si>
  <si>
    <t>SHERIDAN REHABILITATION &amp; HEALTHCARE CTR</t>
  </si>
  <si>
    <t>SIGNATURE HEALTHCARE AT PARKWOOD</t>
  </si>
  <si>
    <t>WILLIAMSPORT NURSING &amp; REHABILITATION</t>
  </si>
  <si>
    <t>COLONIAL NURSING HOME</t>
  </si>
  <si>
    <t>MILLER'S MERRY MANOR - WALKERTON</t>
  </si>
  <si>
    <t>APERION CARE DEMOTTE</t>
  </si>
  <si>
    <t>WESTPARK A WATERS COMMUNITY</t>
  </si>
  <si>
    <t>THE WATERS OF SCOTTSBURG II, LLC</t>
  </si>
  <si>
    <t>WALDRON HEALTH AND REHAB CENTER</t>
  </si>
  <si>
    <t>LAKELAND SKILLED NURSING &amp; REHAB</t>
  </si>
  <si>
    <t>HICKORY CREEK AT PERU</t>
  </si>
  <si>
    <t>BLOOMINGTON NURSING AND REHAB CENTER</t>
  </si>
  <si>
    <t>HICKORY CREEK AT COLUMBUS</t>
  </si>
  <si>
    <t>HICKORY CREEK AT FRANKLIN</t>
  </si>
  <si>
    <t>HICKORY CREEK AT ROCHESTER</t>
  </si>
  <si>
    <t>TRANSCENDENT HEALTHCARE OF OWENSVILLE</t>
  </si>
  <si>
    <t>CORE OF BEDFORD</t>
  </si>
  <si>
    <t>CORE</t>
  </si>
  <si>
    <t>NEWBURGH HEALTH CARE</t>
  </si>
  <si>
    <t>DAVIESS</t>
  </si>
  <si>
    <t>PRESENCE SACRED HEART HOME</t>
  </si>
  <si>
    <t>PROVENA</t>
  </si>
  <si>
    <t>WITTENBERG LUTHERAN VILLAGE</t>
  </si>
  <si>
    <t>PLEASANT VIEW LODGE INC</t>
  </si>
  <si>
    <t>COVINGTON MANOR HEALTH &amp; REHABILITATION</t>
  </si>
  <si>
    <t>BROWN COUNTY HEALTH &amp; LIVING COMMUNITY</t>
  </si>
  <si>
    <t>NORWOOD HEALTH AND REHABILITATION CENTER</t>
  </si>
  <si>
    <t>MILLER'S MERRY MANOR - HOPE</t>
  </si>
  <si>
    <t>ARBOR TRACE HEALTH &amp; LIVING LLC</t>
  </si>
  <si>
    <t>MORRISTOWN MANOR</t>
  </si>
  <si>
    <t>MILLER'S MERRY MANOR - MOORESVILLE</t>
  </si>
  <si>
    <t>CLINTON HOUSE HEALTH AND REHAB CENTER</t>
  </si>
  <si>
    <t>RURAL HEALTH CARE CENTER</t>
  </si>
  <si>
    <t>PEABODY RETIREMENT COMMUNITY</t>
  </si>
  <si>
    <t>MILLER'S MERRY MANOR - CULVER</t>
  </si>
  <si>
    <t>LAKELAND REHABILITATION &amp; HEALTHCARE CTR</t>
  </si>
  <si>
    <t>SUMMERFIELD HEALTH CARE</t>
  </si>
  <si>
    <t>HERITAGE HEALTHCARE</t>
  </si>
  <si>
    <t>MANDERLEY HEALTH CARE CENTER</t>
  </si>
  <si>
    <t>RUSH</t>
  </si>
  <si>
    <t>HOMEVIEW CENTER OF FRANKLIN</t>
  </si>
  <si>
    <t>LYNHURST HEALTHCARE</t>
  </si>
  <si>
    <t>ROCKVILLE NURSING AND REHAB CENTER</t>
  </si>
  <si>
    <t>GENTLECARE OF VINCENNES</t>
  </si>
  <si>
    <t>KINDRED TRANSITIONAL CARE &amp; REHAB - IN</t>
  </si>
  <si>
    <t>WILLOWBEND LIVING CENTER</t>
  </si>
  <si>
    <t>WESTSIDE RETIREMENT VILLAGE</t>
  </si>
  <si>
    <t>GIBSON GENERAL HOSPITAL - SNF</t>
  </si>
  <si>
    <t>PERRY</t>
  </si>
  <si>
    <t>HEALTHWIN</t>
  </si>
  <si>
    <t>MANORCARE HEALTH SERVICES - ANDERSON</t>
  </si>
  <si>
    <t>HCRMANOR</t>
  </si>
  <si>
    <t>GREENWOOD VILLAGE SOUTH</t>
  </si>
  <si>
    <t>MILLER'S MERRY MANOR - WARSAW</t>
  </si>
  <si>
    <t>MILLER'S MERRY MANOR - LA GRANGE</t>
  </si>
  <si>
    <t>SUGAR CREEK REHAB AND CONV CENTER</t>
  </si>
  <si>
    <t>GARDEN VILLA OF BLOOMINGTON</t>
  </si>
  <si>
    <t>COMMUNITY NURSING &amp; REHABILITATION CTR.</t>
  </si>
  <si>
    <t>ROSEWALK VILLAGE AT LAFAYETTE</t>
  </si>
  <si>
    <t>HERITAGE HOUSE OF SHELBYVILLE</t>
  </si>
  <si>
    <t>NORTHWEST MANOR HEALTH CARE CENTER</t>
  </si>
  <si>
    <t>MILLER'S MERRY MANOR - RUSHVILLE</t>
  </si>
  <si>
    <t>SEYMOUR CROSSING</t>
  </si>
  <si>
    <t>WOODLAND HILLS CARE CENTER</t>
  </si>
  <si>
    <t>ARBORS AT MICHIGAN CITY</t>
  </si>
  <si>
    <t>EDGEWATER WOODS</t>
  </si>
  <si>
    <t>APERION CARE KOKOMO</t>
  </si>
  <si>
    <t>CHASE CENTER</t>
  </si>
  <si>
    <t>LOGANSPORT</t>
  </si>
  <si>
    <t>HILLCREST VILLAGE</t>
  </si>
  <si>
    <t>GREEN VALLEY CARE CENTER</t>
  </si>
  <si>
    <t>PILGRIM MANOR</t>
  </si>
  <si>
    <t>LAKEVIEW MANOR INC</t>
  </si>
  <si>
    <t>BEECH GROVE MEADOWS</t>
  </si>
  <si>
    <t>THE WOODLANDS</t>
  </si>
  <si>
    <t>WOODLAND MANOR</t>
  </si>
  <si>
    <t>HERITAGE PARK</t>
  </si>
  <si>
    <t>GOLDEN LIVING CENTER - ELKHART</t>
  </si>
  <si>
    <t>ST. MARY HEALTHCARE CENTER</t>
  </si>
  <si>
    <t>GARDEN VILLA - BEDFORD</t>
  </si>
  <si>
    <t>MILLER'S MERRY MANOR - PLYMOUTH</t>
  </si>
  <si>
    <t>RIVERWALK VILLAGE</t>
  </si>
  <si>
    <t>NORTH CAPITOL NURSING &amp; REHAB CTR.</t>
  </si>
  <si>
    <t>ROSEWALK VILLAGE AT INDIANAPOLIS</t>
  </si>
  <si>
    <t>ST. ANNE HOME</t>
  </si>
  <si>
    <t>HOOVERWOOD</t>
  </si>
  <si>
    <t>CARDINAL NURSING &amp; REHABILITATION CENTER</t>
  </si>
  <si>
    <t>MILLER'S AT OAK POINTE</t>
  </si>
  <si>
    <t>MUNSTER MED-INN</t>
  </si>
  <si>
    <t>GOLDEN LIVING CENTER - VALPARAISO</t>
  </si>
  <si>
    <t>GOLDEN LIVING CENTER - FOUNTAINVIEW TER</t>
  </si>
  <si>
    <t>MILLER'S MERRY MANOR - HUNTINGTON</t>
  </si>
  <si>
    <t>MILLER'S MERRY MANOR - PERU</t>
  </si>
  <si>
    <t>NORTH WOODS VILLAGE</t>
  </si>
  <si>
    <t>MEADOWS MANOR NORTH</t>
  </si>
  <si>
    <t>WASHINGTON NURSING CENTER INC</t>
  </si>
  <si>
    <t>ESPECIALLY KIDZ HEALTH &amp; REHAB CENTER</t>
  </si>
  <si>
    <t>NORTH PARK NURSING CENTER</t>
  </si>
  <si>
    <t>MONTICELLO ASSISTED LIVING &amp; HEALTHCARE</t>
  </si>
  <si>
    <t>MILLER'S MERRY MANOR - COLUMBIA CITY</t>
  </si>
  <si>
    <t>MILLER'S MERRY MANOR - WABASH EAST</t>
  </si>
  <si>
    <t>STONEBROOKE REHABILITATION CENTRE</t>
  </si>
  <si>
    <t>LIFE CARE CENTER OF THE WILLOWS</t>
  </si>
  <si>
    <t>GOLDEN LIVING CENTER - LAPORTE</t>
  </si>
  <si>
    <t>AUTUMN RIDGE REHABILITATION CENTRE</t>
  </si>
  <si>
    <t>MITCHELL MANOR NURSING HOME</t>
  </si>
  <si>
    <t>RIVERVIEW VILLAGE</t>
  </si>
  <si>
    <t>VALPARAISO CARE AND REHABILITATION CTR</t>
  </si>
  <si>
    <t>VERNON MANOR CHILDREN'S HOME</t>
  </si>
  <si>
    <t>GOLDEN LIVING CENTER - KNOX</t>
  </si>
  <si>
    <t>FRANKLIN MEADOWS</t>
  </si>
  <si>
    <t>SPRING MILL MEADOWS</t>
  </si>
  <si>
    <t>MILLER'S MERRY MANOR - MARION</t>
  </si>
  <si>
    <t>CAREMET</t>
  </si>
  <si>
    <t>COURTYARD HEALTHCARE CENTER</t>
  </si>
  <si>
    <t>PARKVIEW CARE CENTER</t>
  </si>
  <si>
    <t>GOLDEN LIVING CENTER - FOUNTAINVIEW</t>
  </si>
  <si>
    <t>VERMILLION CONVALESCENT CENTER</t>
  </si>
  <si>
    <t>HOOSIER CHRISTIAN VILLAGE</t>
  </si>
  <si>
    <t>MASON HEALTH CARE CENTER</t>
  </si>
  <si>
    <t>CARMEL HEALTH &amp; LIVING COMMUNITY</t>
  </si>
  <si>
    <t>THE WATERS OF MARTINSVILLE</t>
  </si>
  <si>
    <t>HERITAGE CENTER</t>
  </si>
  <si>
    <t>GOLDEN LIVING CENTER - MUNCIE</t>
  </si>
  <si>
    <t>GOLDEN LIVING CENTER - FOUNTAINVIEW PLAC</t>
  </si>
  <si>
    <t>KINDRED TRANSITIONAL CARE &amp; REHAB - GR</t>
  </si>
  <si>
    <t>WESLEYAN HEALTH CARE CENTER</t>
  </si>
  <si>
    <t>WESTMINSTER HEALTH CARE CENTER</t>
  </si>
  <si>
    <t>RETIREMENT</t>
  </si>
  <si>
    <t>HARRISON TERRACE</t>
  </si>
  <si>
    <t>THE ALTENHEIM HEALTH &amp; LIVING COMMUNITY,</t>
  </si>
  <si>
    <t>GOLDEN LIVING CENTER - MISHAWAKA</t>
  </si>
  <si>
    <t>WILLOW MANOR</t>
  </si>
  <si>
    <t>HERITAGE HOUSE OF RICHMOND</t>
  </si>
  <si>
    <t>GLENBROOK REHAB &amp; SKILLED NURSING</t>
  </si>
  <si>
    <t>SANCTUARY AT ST. PAUL'S</t>
  </si>
  <si>
    <t>TRINITY</t>
  </si>
  <si>
    <t>GOLDEN LIVING CENTER - BROOKVIEW</t>
  </si>
  <si>
    <t>SUMMIT CITY NURSING &amp; REHABILITATION</t>
  </si>
  <si>
    <t>GOLDEN LIVING CENTER - BRANDYWINE</t>
  </si>
  <si>
    <t>LINDBERG CROSSING SENIOR LIVING</t>
  </si>
  <si>
    <t>HARCOURT TERRACE NURSING &amp; REHAB</t>
  </si>
  <si>
    <t>GOLDEN LIVING CENTER - INDIANAPOLIS</t>
  </si>
  <si>
    <t>HERITAGE HOUSE OF NEW CASTLE</t>
  </si>
  <si>
    <t>GOLDEN LIVING CENTER - PETERSBURG</t>
  </si>
  <si>
    <t>THE WATERS OF GREENCASTLE</t>
  </si>
  <si>
    <t>GOLDEN LIVING CENTER - GOLDEN RULE</t>
  </si>
  <si>
    <t>GOLDEN LIVING CENTER - RICHMOND</t>
  </si>
  <si>
    <t>GREENCROFT HEALTHCARE</t>
  </si>
  <si>
    <t>CLARK REHABILITATION &amp; SKILLED NURSING</t>
  </si>
  <si>
    <t>WESTVIEW NURSING &amp; REHABILITATION CENTER</t>
  </si>
  <si>
    <t>KINDRED TRANSITIONAL CARE &amp; REHAB - COLU</t>
  </si>
  <si>
    <t>BROWNSBURG HEALTH CARE CENTER</t>
  </si>
  <si>
    <t>HANOVER NURSING CENTER</t>
  </si>
  <si>
    <t>NEW HAVEN CENTER</t>
  </si>
  <si>
    <t>THE WATERS OF CLIFTY FALLS</t>
  </si>
  <si>
    <t>HERITAGE HOUSE OF GREENSBURG</t>
  </si>
  <si>
    <t>HICKORY CREEK AT LEBANON</t>
  </si>
  <si>
    <t>GOLDEN LIVING CENTER - MERRILLVILLE</t>
  </si>
  <si>
    <t>ST. ANTHONY HOME - CROWN POINT</t>
  </si>
  <si>
    <t>PLAINFIELD HEALTH CARE CENTER</t>
  </si>
  <si>
    <t>THE WATERS OF HUNTINGBURG</t>
  </si>
  <si>
    <t>KINDRED TRANSITIONAL CARE &amp; REHAB - KOKO</t>
  </si>
  <si>
    <t>MAPLE PARK VILLAGE</t>
  </si>
  <si>
    <t>KINDRED TRANSITIONAL CARE &amp; REHAB - DYER</t>
  </si>
  <si>
    <t>SIGNATURE HEALTHCARE AT SOUTH BEND</t>
  </si>
  <si>
    <t>DYER NURSING AND REHABILITATION CENTER</t>
  </si>
  <si>
    <t>WESTMINSTER VILLAGE HEALTH &amp; REHAB</t>
  </si>
  <si>
    <t>LYONS HEALTH AND LIVING CENTER, INC.</t>
  </si>
  <si>
    <t>COLUMBIA HEALTHCARE CENTER</t>
  </si>
  <si>
    <t>UNIVERSITY NURSING CENTER</t>
  </si>
  <si>
    <t>THE WATERS OF COVINGTON</t>
  </si>
  <si>
    <t>MILLER'S MERRY MANOR - LOGANSPORT</t>
  </si>
  <si>
    <t>SIGNATURE HEALTHCARE AT MUNCIE</t>
  </si>
  <si>
    <t>ROSEBUD VILLAGE</t>
  </si>
  <si>
    <t>RANDOLPH NURSING HOME INC</t>
  </si>
  <si>
    <t>TWIN CITY HEALTH CARE</t>
  </si>
  <si>
    <t>THE WATERS OF BATESVILLE</t>
  </si>
  <si>
    <t>BETHANY VILLAGE NURSING HOME</t>
  </si>
  <si>
    <t>HIGHLAND MANOR HEALTHCARE</t>
  </si>
  <si>
    <t>CASTLETON HEALTH CARE CENTER</t>
  </si>
  <si>
    <t>AVON HEALTH AND REHABILITATION CENTER</t>
  </si>
  <si>
    <t>THE WATERS OF YORKTOWN</t>
  </si>
  <si>
    <t>THE WATERS</t>
  </si>
  <si>
    <t>SIGNATURE HEALTHCARE AT LAFAYETTE</t>
  </si>
  <si>
    <t>SIGNATURE HEALTHCARE OF FORT WAYNE</t>
  </si>
  <si>
    <t>LOOGOOTEE HEALTHCARE &amp; REHAB CTR</t>
  </si>
  <si>
    <t>WESTRIDGE HEALTHCARE CENTER</t>
  </si>
  <si>
    <t>LINCOLNSHIRE HEALTH &amp; REHAB CENTER</t>
  </si>
  <si>
    <t>MILLER'S MERRY MANOR - HOBART</t>
  </si>
  <si>
    <t>MILLER'S MERRY MANOR - ROCKPORT</t>
  </si>
  <si>
    <t>GOLDEN LIVING CENTER - BRENTWOOD</t>
  </si>
  <si>
    <t>FOREST CREEK VILLAGE</t>
  </si>
  <si>
    <t>THE GOOD SAMARITAN HOME HEALTH CENTER AN</t>
  </si>
  <si>
    <t>MANORCARE HEALTH SERVICES - INDIANAPOLIS</t>
  </si>
  <si>
    <t>THE WATERS OF DUNELAND</t>
  </si>
  <si>
    <t>PERSIMMON RIDGE REHABILITATION CENTER</t>
  </si>
  <si>
    <t>MILLER'S MERRY MANOR - SULLIVAN</t>
  </si>
  <si>
    <t>GOLDEN LIVING CENTER - WOODLANDS</t>
  </si>
  <si>
    <t>MILLER'S SENIOR LIVING COMMUNITY</t>
  </si>
  <si>
    <t>CORE OF DALE</t>
  </si>
  <si>
    <t>WOODVIEW A WATERS COMMUNITY</t>
  </si>
  <si>
    <t>WILLIAMSBURG HEALTH CARE</t>
  </si>
  <si>
    <t>KINDRED TRANSITIONAL CARE &amp; REHAB - WE</t>
  </si>
  <si>
    <t>LOOGOOTEE NURSING CENTER</t>
  </si>
  <si>
    <t>ADAMS WOODCREST</t>
  </si>
  <si>
    <t>EAST LAKE NURSING &amp; REHABILITATION CTR.</t>
  </si>
  <si>
    <t>KINDRED TRANSITIONAL CARE &amp; REHAB - ALLI</t>
  </si>
  <si>
    <t>LIFE CARE CENTER OF FORT WAYNE</t>
  </si>
  <si>
    <t>COMMUNITY NORTHVIEW CARE CENTER</t>
  </si>
  <si>
    <t>AVALON VILLAGE</t>
  </si>
  <si>
    <t>APERION CARE VALPARAISO</t>
  </si>
  <si>
    <t>GOOD SAMARITAN SOCIETY - NORTHWOOD</t>
  </si>
  <si>
    <t>WINTERSONG VILLAGE</t>
  </si>
  <si>
    <t>RENSSELAER CARE CENTER</t>
  </si>
  <si>
    <t>ST. ELIZABETH HEALTHCARE CENTER</t>
  </si>
  <si>
    <t>COLONIAL OAKS HEALTH CARE CENTER</t>
  </si>
  <si>
    <t>OSSIAN HEALTH CARE AND REHAB CENTER</t>
  </si>
  <si>
    <t>MILLER'S MERRY MANOR - PORTAGE</t>
  </si>
  <si>
    <t>MCGIVNEY HEALTH CARE CENTER</t>
  </si>
  <si>
    <t>HERITAGE POINTE</t>
  </si>
  <si>
    <t>METHODIST</t>
  </si>
  <si>
    <t>LAKE COUNTY NURSING &amp; REHABILITATION CTR</t>
  </si>
  <si>
    <t>MARKLE HEALTH &amp; REHABILITATION</t>
  </si>
  <si>
    <t>PULASKI HEALTH CARE CTR OF PMH FND, INC</t>
  </si>
  <si>
    <t>CUMBERLAND POINTE HEALTH CAMPUS</t>
  </si>
  <si>
    <t>HARBOUR MANOR HEALTH &amp; LIVING COMMUNITY</t>
  </si>
  <si>
    <t>MILLER'S MERRY MANOR - SYRACUSE</t>
  </si>
  <si>
    <t>COUNTRYSIDE MANOR HEALTH &amp; LIVING COMM</t>
  </si>
  <si>
    <t>CENTURY VILLA HEALTH CARE</t>
  </si>
  <si>
    <t>SKILLED CARING CTR. OF MEMORIAL HOSPITAL</t>
  </si>
  <si>
    <t>BROOKVILLE HEALTHCARE CENTER</t>
  </si>
  <si>
    <t>AMERICAN VILLAGE</t>
  </si>
  <si>
    <t>GEORGE ADE MEMORIAL HEALTH CARE CENTER</t>
  </si>
  <si>
    <t>KINDRED TRANSITIONAL CARE &amp; REHAB - WI</t>
  </si>
  <si>
    <t>NEW HARMONIE HEALTHCARE CENTER</t>
  </si>
  <si>
    <t>CHALET VILLAGE HEALTH &amp; REHAB CENTER</t>
  </si>
  <si>
    <t>LAKEVIEW VILLAGE SENIOR LIVING</t>
  </si>
  <si>
    <t>RICHLAND BEAN BLOSSOM HEALTH CARE CENTER</t>
  </si>
  <si>
    <t>CLINTON GARDENS</t>
  </si>
  <si>
    <t>PYRAMID POINT POST-ACUTE REHAB CENTER</t>
  </si>
  <si>
    <t>KINDRED TRANSITIONAL CARE &amp; REHAB - SOUT</t>
  </si>
  <si>
    <t>RENAISSANCE VILLAGE</t>
  </si>
  <si>
    <t>MAPLE MANOR CHRISTIAN HOME, INC.</t>
  </si>
  <si>
    <t>BETHEL POINTE HEALTH AND REHAB</t>
  </si>
  <si>
    <t>UNIVERSITY HEIGHTS HEALTH &amp; LIVING COMM.</t>
  </si>
  <si>
    <t>HERITAGE HOUSE REHABILITATION &amp; HEALTH C</t>
  </si>
  <si>
    <t>SALEM CROSSING</t>
  </si>
  <si>
    <t>OAKBROOK VILLAGE</t>
  </si>
  <si>
    <t>MEADOWS MANOR EAST</t>
  </si>
  <si>
    <t>LIBERTY VILLAGE</t>
  </si>
  <si>
    <t>PAOLI HEALTH &amp; LIVING COMMUNITY</t>
  </si>
  <si>
    <t>LIFE CARE CENTER OF VALPARAISO</t>
  </si>
  <si>
    <t>LIFE CARE CENTER OF LAGRANGE</t>
  </si>
  <si>
    <t>WILLOW CROSSING HEALTH &amp; REHABILITATION</t>
  </si>
  <si>
    <t>WESTMINSTER VILLAGE NORTH</t>
  </si>
  <si>
    <t>RAWLINS HOUSE HEALTH &amp; LIVING COMMUNITY</t>
  </si>
  <si>
    <t>CHRISTIAN CARE RETIREMENT COMMUNITY</t>
  </si>
  <si>
    <t>AMBER MANOR CARE CENTER</t>
  </si>
  <si>
    <t>MILLER'S MERRY MANOR - TIPTON</t>
  </si>
  <si>
    <t>BETHLEHEM WOODS NURSING &amp; REHAB</t>
  </si>
  <si>
    <t>MILLER'S MERRY MANOR - WABASH WEST (ALBE</t>
  </si>
  <si>
    <t>MILLER'S HEALTH &amp; REHAB BY MILLER MERRY</t>
  </si>
  <si>
    <t>MANORCARE HEALTH SERVICES - PRESTWICK</t>
  </si>
  <si>
    <t>THE WATERS OF NEW CASTLE</t>
  </si>
  <si>
    <t>CROWN POINT CHRISTIAN VILLAGE</t>
  </si>
  <si>
    <t>SANCTUARY AT HOLY CROSS</t>
  </si>
  <si>
    <t>ROBIN RUN HEALTH CENTER</t>
  </si>
  <si>
    <t>BROOKDALE</t>
  </si>
  <si>
    <t>THE CEDARS</t>
  </si>
  <si>
    <t>APERION CARE TOLLESTON PARK</t>
  </si>
  <si>
    <t>INDIANA MASONIC HOME HEALTH CENTER</t>
  </si>
  <si>
    <t>ROBERT E LEE</t>
  </si>
  <si>
    <t>BRIARWOOD HEALTH AND REHABILITATION</t>
  </si>
  <si>
    <t>MANORCARE HEALTH SERVICES - SUMMER TRAC</t>
  </si>
  <si>
    <t>WHITE RIVER LODGE</t>
  </si>
  <si>
    <t>LODGE OF THE WABASH</t>
  </si>
  <si>
    <t>FLATROCK RIVER LODGE</t>
  </si>
  <si>
    <t>MCCORMICK'S CREEK REHAB &amp; SKILLED NURSIN</t>
  </si>
  <si>
    <t>KINDRED TRANSITIONAL CARE &amp; REHAB - SE</t>
  </si>
  <si>
    <t>KINDRED TRANSITIONAL CARE &amp; REHAB - HA</t>
  </si>
  <si>
    <t>WESLEY MANOR HEALTH CENTER</t>
  </si>
  <si>
    <t>OWEN VALLEY HEALTH CAMPUS</t>
  </si>
  <si>
    <t>NURSING CARE AT HARTSFIELD VILLAGE</t>
  </si>
  <si>
    <t>JENNINGS HEALTHCARE CENTER</t>
  </si>
  <si>
    <t>KINDRED TRANSITIONAL CARE &amp; REHAB - EA</t>
  </si>
  <si>
    <t>OAK GROVE CHRISTIAN RETIREMENT VILLAGE</t>
  </si>
  <si>
    <t>DIVERSICARE OF PROVIDENCE</t>
  </si>
  <si>
    <t>SIGNATURE HEALTHCARE OF NEWBURGH</t>
  </si>
  <si>
    <t>B &amp; B CHRISTIAN HEALTHCARE CENTER</t>
  </si>
  <si>
    <t>OAKWOOD HEALTH CAMPUS</t>
  </si>
  <si>
    <t>FRANKLIN UNITED METHODIST COMMUNITY</t>
  </si>
  <si>
    <t>ST. CHARLES HEALTH CAMPUS</t>
  </si>
  <si>
    <t>ADAMS HERITAGE</t>
  </si>
  <si>
    <t>MORNING BREEZE RETIREMENT COMMUNITY</t>
  </si>
  <si>
    <t>WATERFORD PLACE HEALTH CAMPUS</t>
  </si>
  <si>
    <t>WOODMONT HEALTH CAMPUS</t>
  </si>
  <si>
    <t>AUTUMN WOODS HEALTH CAMPUS</t>
  </si>
  <si>
    <t>HOMEWOOD HEALTH CAMPUS</t>
  </si>
  <si>
    <t>SOUTHFIELD VILLAGE</t>
  </si>
  <si>
    <t>HOLY CROSS VILLAGE AT NOTRE DAME</t>
  </si>
  <si>
    <t>SILVER OAKS HEALTH CAMPUS</t>
  </si>
  <si>
    <t>THE HERITAGE OF HUNTINGTON</t>
  </si>
  <si>
    <t>RIVERSIDE VILLAGE</t>
  </si>
  <si>
    <t>BRIDGEPOINTE HEALTH CAMPUS</t>
  </si>
  <si>
    <t>BETHANY POINTE HEALTH CAMPUS</t>
  </si>
  <si>
    <t>CATHERINE KASPER HOME</t>
  </si>
  <si>
    <t>APERION CARE PERU</t>
  </si>
  <si>
    <t>COVERED BRIDGE HEALTH CAMPUS</t>
  </si>
  <si>
    <t>PROVIDENCE HEALTH CARE CENTER</t>
  </si>
  <si>
    <t>WOODBRIDGE HEALTH CAMPUS</t>
  </si>
  <si>
    <t>UNIVERSITY PLACE HEALTH CNTR &amp; ASST LIVI</t>
  </si>
  <si>
    <t>FRANCISCAN</t>
  </si>
  <si>
    <t>RIVER TERRACE HEALTH CARE CENTER</t>
  </si>
  <si>
    <t>STONEBRIDGE HEALTH CAMPUS</t>
  </si>
  <si>
    <t>RIVER OAKS HEALTH CAMPUS</t>
  </si>
  <si>
    <t>THORNTON TERRACE HEALTH CAMPUS</t>
  </si>
  <si>
    <t>ASHFORD PLACE HEALTH CAMPUS</t>
  </si>
  <si>
    <t>HILDEGARD HEALTH CENTER, INC.</t>
  </si>
  <si>
    <t>MILL POND HEALTH CAMPUS</t>
  </si>
  <si>
    <t>ST. ANDREWS HEALTH CAMPUS</t>
  </si>
  <si>
    <t>ASBURY TOWERS HEALTH CARE CENTER</t>
  </si>
  <si>
    <t>MEADOW LAKES</t>
  </si>
  <si>
    <t>MORNINGSIDE NURSING AND MEMORY CARE CENT</t>
  </si>
  <si>
    <t>STARLIGHT</t>
  </si>
  <si>
    <t>HAMPTON OAKS HEALTH CAMPUS</t>
  </si>
  <si>
    <t>COVENTRY MEADOWS</t>
  </si>
  <si>
    <t>THE MAPLES AT WATERFORD CROSSING</t>
  </si>
  <si>
    <t>ROSEGATE VILLAGE LLC</t>
  </si>
  <si>
    <t>GLEN OAKS HEALTH CAMPUS</t>
  </si>
  <si>
    <t>NORTH RIDGE VILLAGE NURSING &amp; REHAB</t>
  </si>
  <si>
    <t>BROWNSBURG MEADOWS</t>
  </si>
  <si>
    <t>FOREST PARK HEALTH CAMPUS</t>
  </si>
  <si>
    <t>MILTON HOME</t>
  </si>
  <si>
    <t>VILLAS OF GUERIN WOODS</t>
  </si>
  <si>
    <t>PROVIDENCE</t>
  </si>
  <si>
    <t>HUBBARD HILL ESTATES, INC.</t>
  </si>
  <si>
    <t>SPRINGHILL VILLAGE</t>
  </si>
  <si>
    <t>MADISON HEALTH CARE CENTER</t>
  </si>
  <si>
    <t>CREASY SPRINGS HEALTH CAMPUS</t>
  </si>
  <si>
    <t>WHITE OAK HEALTH CAMPUS</t>
  </si>
  <si>
    <t>ALLISONVILLE MEADOWS</t>
  </si>
  <si>
    <t>GREENWOOD MEADOWS, LLC</t>
  </si>
  <si>
    <t>PRAIRIE LAKES HEALTH CAMPUS</t>
  </si>
  <si>
    <t>BLAIR RIDGE HEALTH CAMPUS</t>
  </si>
  <si>
    <t>COUNTRYSIDE MEADOWS LLC</t>
  </si>
  <si>
    <t>KINDRED TRANSITIONAL CARE &amp; REHAB - BRID</t>
  </si>
  <si>
    <t>RIDGEWOOD HEALTH CAMPUS</t>
  </si>
  <si>
    <t>WEST RIVER HEALTH CAMPUS</t>
  </si>
  <si>
    <t>HAMILTON TRACE OF FISHERS LLC</t>
  </si>
  <si>
    <t>GREENLEAF HEALTH CAMPUS</t>
  </si>
  <si>
    <t>SPRINGHURST HEALTH CAMPUS</t>
  </si>
  <si>
    <t>SPRING MILL HEALTH CAMPUS</t>
  </si>
  <si>
    <t>RIVER POINTE HEALTH CAMPUS</t>
  </si>
  <si>
    <t>MORRISON WOODS HEALTH CAMPUS</t>
  </si>
  <si>
    <t>AVALON SPRINGS HEALTH CAMPUS</t>
  </si>
  <si>
    <t>ASPEN PLACE HEALTH CAMPUS</t>
  </si>
  <si>
    <t>ASHTON CREEK HEALTH &amp; REHAB CENTER</t>
  </si>
  <si>
    <t>COBBLESTONE CROSSING HEALTH CAMPUS</t>
  </si>
  <si>
    <t>HAMILTON POINTE HEALTH AND REHABILITATIO</t>
  </si>
  <si>
    <t>ADDISON POINTE HEALTH &amp; REHAB CENTER</t>
  </si>
  <si>
    <t>MARION REHABILITATION &amp; ASSISTED LIVING</t>
  </si>
  <si>
    <t>COVENANT</t>
  </si>
  <si>
    <t>ASPEN TRACE HEALTH &amp; LIVING COMMUNITY</t>
  </si>
  <si>
    <t>SPRENGER HEALTH CARE OF MISHAWAKA</t>
  </si>
  <si>
    <t>CMS</t>
  </si>
  <si>
    <t>BELL TRACE HEALTH &amp; LIVING CENTER</t>
  </si>
  <si>
    <t>CARDON</t>
  </si>
  <si>
    <t>GREY STONE HEALTH &amp; REHABILITATION</t>
  </si>
  <si>
    <t>WELLBROOKE OF WABASH</t>
  </si>
  <si>
    <t>BROOKE KNOLL VILLAGE</t>
  </si>
  <si>
    <t>WELLBROOKE OF WESTFIELD</t>
  </si>
  <si>
    <t>THE VILLAGES AT HISTORIC SILVERCREST</t>
  </si>
  <si>
    <t>KINDRED</t>
  </si>
  <si>
    <t>ARLINGTON PLACE HEALTH CAMPUS</t>
  </si>
  <si>
    <t>HEARTHSTONE HEALTH CAMPUS</t>
  </si>
  <si>
    <t>CEDAR CREEK HEALTH CAMPUS</t>
  </si>
  <si>
    <t>CLEARVISTA LAKE HEALTH CAMPUS</t>
  </si>
  <si>
    <t>SAGE BLUFF HEALTH &amp; REHAB CENTER LLC</t>
  </si>
  <si>
    <t>WELLBROOKE OF KOKOMO</t>
  </si>
  <si>
    <t>TRILOGY</t>
  </si>
  <si>
    <t>WELLBROOKE OF CRAWFORDSVILLE</t>
  </si>
  <si>
    <t>WELLBROOKE OF AVON</t>
  </si>
  <si>
    <t>WELLBROOKE OF SOUTH BEND</t>
  </si>
  <si>
    <t>EVANSVILLE PROTESTANT HOME</t>
  </si>
  <si>
    <t>BROOKSIDE VILLAGE</t>
  </si>
  <si>
    <t>THE HERITAGE OF FORT WAYNE</t>
  </si>
  <si>
    <t>EVERGREEN CROSSING AND THE LOFTS</t>
  </si>
  <si>
    <t>HARRISON'S CROSSING HEALTH CAMPUS</t>
  </si>
  <si>
    <t>THE SPRINGS AT LAFAYETTE</t>
  </si>
  <si>
    <t>BRIARCLIFF HEALTH &amp; REHABILITATION CENTE</t>
  </si>
  <si>
    <t>CUMBERLAND TRACE HEALTH &amp; LIVING COMMUNI</t>
  </si>
  <si>
    <t>WELLBROOKE OF CARMEL</t>
  </si>
  <si>
    <t>THE TERRACE AT SOLARBRON</t>
  </si>
  <si>
    <t>With Non-Rehabilitation</t>
  </si>
  <si>
    <t>Providers with a Positive Fiscal Impact</t>
  </si>
  <si>
    <t>Providers with No Fiscal Impact</t>
  </si>
  <si>
    <t>Providers with a Negative Fiscal Impact</t>
  </si>
  <si>
    <t>Total Providers</t>
  </si>
  <si>
    <t>Average Change</t>
  </si>
  <si>
    <t>ADAMS Total</t>
  </si>
  <si>
    <t>BROOKDALE Total</t>
  </si>
  <si>
    <t>CARDON Total</t>
  </si>
  <si>
    <t>CAREMET Total</t>
  </si>
  <si>
    <t>CENTENNIAL Total</t>
  </si>
  <si>
    <t>CMS Total</t>
  </si>
  <si>
    <t>COLUMBUS Total</t>
  </si>
  <si>
    <t>CORE Total</t>
  </si>
  <si>
    <t>COVENANT Total</t>
  </si>
  <si>
    <t>DAVIESS Total</t>
  </si>
  <si>
    <t>DEARBORN Total</t>
  </si>
  <si>
    <t>DECATUR Total</t>
  </si>
  <si>
    <t>FLOYD Total</t>
  </si>
  <si>
    <t>FRANCISCAN Total</t>
  </si>
  <si>
    <t>GENESIS Total</t>
  </si>
  <si>
    <t>GOODSAM Total</t>
  </si>
  <si>
    <t>GREENCROFT Total</t>
  </si>
  <si>
    <t>GREENE Total</t>
  </si>
  <si>
    <t>HANCOCK Total</t>
  </si>
  <si>
    <t>HCRMANOR Total</t>
  </si>
  <si>
    <t>HENDRICKS Total</t>
  </si>
  <si>
    <t>HENRY Total</t>
  </si>
  <si>
    <t>HHC Total</t>
  </si>
  <si>
    <t>JACKSON Total</t>
  </si>
  <si>
    <t>JASPER Total</t>
  </si>
  <si>
    <t>JOHNSON Total</t>
  </si>
  <si>
    <t>KINDRED Total</t>
  </si>
  <si>
    <t>KINGSTON Total</t>
  </si>
  <si>
    <t>LAUREL Total</t>
  </si>
  <si>
    <t>LIFEC Total</t>
  </si>
  <si>
    <t>LOGANSPORT Total</t>
  </si>
  <si>
    <t>MAJOR Total</t>
  </si>
  <si>
    <t>METHODIST Total</t>
  </si>
  <si>
    <t>PERRY Total</t>
  </si>
  <si>
    <t>PROVENA Total</t>
  </si>
  <si>
    <t>PROVIDENCE Total</t>
  </si>
  <si>
    <t>PULASKI Total</t>
  </si>
  <si>
    <t>PUTNAM Total</t>
  </si>
  <si>
    <t>RETIREMENT Total</t>
  </si>
  <si>
    <t>RIVERVIEW Total</t>
  </si>
  <si>
    <t>RUSH Total</t>
  </si>
  <si>
    <t>STARLIGHT Total</t>
  </si>
  <si>
    <t>THE WATERS Total</t>
  </si>
  <si>
    <t>TRILOGY Total</t>
  </si>
  <si>
    <t>TRINITY Total</t>
  </si>
  <si>
    <t>WITHAM Total</t>
  </si>
  <si>
    <t>WOODLAWN Total</t>
  </si>
  <si>
    <t>Compared to RUG-IV, 48 Grouper Rates and RUG -IV, 48 Group Rates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</si>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</sst>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37" fontId="0" fillId="0" borderId="1" xfId="0" applyNumberFormat="1" applyFont="1" applyFill="1" applyBorder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/>
    <xf numFmtId="4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/>
    <xf numFmtId="3" fontId="0" fillId="0" borderId="1" xfId="0" applyNumberFormat="1" applyFont="1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/>
    <xf numFmtId="2" fontId="0" fillId="0" borderId="1" xfId="0" applyNumberFormat="1" applyBorder="1"/>
    <xf numFmtId="0" fontId="1" fillId="0" borderId="0" xfId="0" applyFont="1"/>
    <xf numFmtId="0" fontId="1" fillId="0" borderId="0" xfId="0" applyFont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3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9" fontId="0" fillId="0" borderId="0" xfId="0" applyNumberFormat="1" applyBorder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0" xfId="0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1" applyFont="1" applyFill="1" applyAlignment="1">
      <alignment horizontal="left"/>
    </xf>
    <xf numFmtId="0" fontId="0" fillId="0" borderId="0" xfId="0" applyFill="1"/>
    <xf numFmtId="37" fontId="0" fillId="0" borderId="0" xfId="0" applyNumberFormat="1" applyFill="1" applyAlignment="1">
      <alignment horizontal="center"/>
    </xf>
    <xf numFmtId="39" fontId="0" fillId="0" borderId="0" xfId="0" applyNumberForma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6"/>
  <sheetViews>
    <sheetView tabSelected="1" zoomScaleNormal="100" workbookViewId="0">
      <pane ySplit="10" topLeftCell="A11" activePane="bottomLeft" state="frozen"/>
      <selection pane="bottomLeft"/>
    </sheetView>
  </sheetViews>
  <sheetFormatPr defaultRowHeight="15" x14ac:dyDescent="0.25"/>
  <cols>
    <col min="1" max="1" width="11.5703125" style="5" customWidth="1"/>
    <col min="2" max="2" width="46.5703125" bestFit="1" customWidth="1"/>
    <col min="3" max="3" width="18.28515625" bestFit="1" customWidth="1"/>
    <col min="4" max="4" width="11.85546875" style="19" customWidth="1"/>
    <col min="5" max="5" width="11.42578125" style="21" customWidth="1"/>
    <col min="6" max="6" width="17.85546875" style="18" customWidth="1"/>
    <col min="7" max="7" width="15.42578125" style="13" bestFit="1" customWidth="1"/>
    <col min="8" max="8" width="18.28515625" style="18" customWidth="1"/>
    <col min="9" max="9" width="15.42578125" style="13" bestFit="1" customWidth="1"/>
    <col min="10" max="10" width="15.42578125" style="15" bestFit="1" customWidth="1"/>
    <col min="11" max="11" width="16.85546875" style="13" customWidth="1"/>
    <col min="12" max="12" width="17.28515625" style="15" customWidth="1"/>
  </cols>
  <sheetData>
    <row r="1" spans="1:12" x14ac:dyDescent="0.25">
      <c r="A1" s="5" t="s">
        <v>0</v>
      </c>
      <c r="B1" s="1"/>
      <c r="C1" s="1"/>
    </row>
    <row r="2" spans="1:12" x14ac:dyDescent="0.25">
      <c r="A2" s="5" t="s">
        <v>1</v>
      </c>
      <c r="B2" s="1"/>
      <c r="C2" s="1"/>
    </row>
    <row r="3" spans="1:12" x14ac:dyDescent="0.25">
      <c r="A3" s="5" t="s">
        <v>614</v>
      </c>
      <c r="B3" s="1"/>
      <c r="C3" s="1"/>
    </row>
    <row r="4" spans="1:12" s="11" customFormat="1" x14ac:dyDescent="0.25">
      <c r="A4" s="5" t="s">
        <v>561</v>
      </c>
      <c r="D4" s="19"/>
      <c r="E4" s="21"/>
      <c r="F4" s="18"/>
      <c r="G4" s="13"/>
      <c r="H4" s="18"/>
      <c r="I4" s="13"/>
      <c r="J4" s="15"/>
      <c r="K4" s="13"/>
      <c r="L4" s="15"/>
    </row>
    <row r="5" spans="1:12" x14ac:dyDescent="0.25">
      <c r="A5" s="5" t="s">
        <v>2</v>
      </c>
      <c r="B5" s="1"/>
      <c r="C5" s="1"/>
    </row>
    <row r="6" spans="1:12" x14ac:dyDescent="0.25">
      <c r="B6" s="1"/>
      <c r="C6" s="2"/>
      <c r="D6" s="12"/>
      <c r="E6" s="18"/>
      <c r="H6" s="18" t="s">
        <v>3</v>
      </c>
      <c r="L6" s="25"/>
    </row>
    <row r="7" spans="1:12" x14ac:dyDescent="0.25">
      <c r="B7" s="1"/>
      <c r="C7" s="1"/>
      <c r="F7" s="18" t="s">
        <v>3</v>
      </c>
      <c r="H7" s="18" t="s">
        <v>5</v>
      </c>
      <c r="L7" s="17"/>
    </row>
    <row r="8" spans="1:12" x14ac:dyDescent="0.25">
      <c r="B8" s="1"/>
      <c r="C8" s="1"/>
      <c r="E8" s="18" t="s">
        <v>4</v>
      </c>
      <c r="F8" s="18" t="s">
        <v>5</v>
      </c>
      <c r="H8" s="23" t="s">
        <v>15</v>
      </c>
      <c r="J8" s="15" t="s">
        <v>16</v>
      </c>
      <c r="L8" s="17"/>
    </row>
    <row r="9" spans="1:12" x14ac:dyDescent="0.25">
      <c r="A9" s="6" t="s">
        <v>6</v>
      </c>
      <c r="B9" s="3"/>
      <c r="C9" s="7"/>
      <c r="D9" s="12" t="s">
        <v>7</v>
      </c>
      <c r="E9" s="18" t="s">
        <v>7</v>
      </c>
      <c r="F9" s="18" t="s">
        <v>7</v>
      </c>
      <c r="G9" s="13" t="s">
        <v>8</v>
      </c>
      <c r="H9" s="18" t="s">
        <v>7</v>
      </c>
      <c r="I9" s="13" t="s">
        <v>8</v>
      </c>
      <c r="J9" s="13" t="s">
        <v>8</v>
      </c>
      <c r="L9" s="17"/>
    </row>
    <row r="10" spans="1:12" x14ac:dyDescent="0.25">
      <c r="A10" s="8" t="s">
        <v>9</v>
      </c>
      <c r="B10" s="4" t="s">
        <v>10</v>
      </c>
      <c r="C10" s="8" t="s">
        <v>11</v>
      </c>
      <c r="D10" s="20" t="s">
        <v>12</v>
      </c>
      <c r="E10" s="22" t="s">
        <v>13</v>
      </c>
      <c r="F10" s="22" t="s">
        <v>13</v>
      </c>
      <c r="G10" s="10" t="s">
        <v>14</v>
      </c>
      <c r="H10" s="22" t="s">
        <v>13</v>
      </c>
      <c r="I10" s="10" t="s">
        <v>14</v>
      </c>
      <c r="J10" s="10" t="s">
        <v>14</v>
      </c>
      <c r="L10" s="17"/>
    </row>
    <row r="11" spans="1:12" s="11" customFormat="1" x14ac:dyDescent="0.25">
      <c r="A11" s="46">
        <v>200262860</v>
      </c>
      <c r="B11" s="11" t="s">
        <v>456</v>
      </c>
      <c r="D11" s="13">
        <v>10583</v>
      </c>
      <c r="E11" s="27">
        <v>141.09</v>
      </c>
      <c r="F11" s="27">
        <v>143.93</v>
      </c>
      <c r="G11" s="13">
        <f t="shared" ref="G11:G75" si="0">(F11-E11)*D11</f>
        <v>30055.720000000038</v>
      </c>
      <c r="H11" s="27">
        <v>145.11000000000001</v>
      </c>
      <c r="I11" s="13">
        <f t="shared" ref="I11:I75" si="1">(H11-F11)*D11</f>
        <v>12487.940000000071</v>
      </c>
      <c r="J11" s="13">
        <f t="shared" ref="J11:J75" si="2">G11+I11</f>
        <v>42543.660000000105</v>
      </c>
      <c r="K11" s="13"/>
      <c r="L11" s="17"/>
    </row>
    <row r="12" spans="1:12" s="11" customFormat="1" x14ac:dyDescent="0.25">
      <c r="A12" s="46">
        <v>100273280</v>
      </c>
      <c r="B12" s="11" t="s">
        <v>74</v>
      </c>
      <c r="D12" s="13">
        <v>34320</v>
      </c>
      <c r="E12" s="27">
        <v>183.34</v>
      </c>
      <c r="F12" s="27">
        <v>182.92553808192173</v>
      </c>
      <c r="G12" s="13">
        <f t="shared" si="0"/>
        <v>-14224.333028446365</v>
      </c>
      <c r="H12" s="27">
        <v>185.45</v>
      </c>
      <c r="I12" s="13">
        <f t="shared" si="1"/>
        <v>86639.533028445861</v>
      </c>
      <c r="J12" s="13">
        <f t="shared" si="2"/>
        <v>72415.199999999502</v>
      </c>
      <c r="K12" s="13"/>
      <c r="L12" s="17"/>
    </row>
    <row r="13" spans="1:12" s="11" customFormat="1" x14ac:dyDescent="0.25">
      <c r="A13" s="46">
        <v>200382090</v>
      </c>
      <c r="B13" s="11" t="s">
        <v>473</v>
      </c>
      <c r="D13" s="13">
        <v>7653</v>
      </c>
      <c r="E13" s="27">
        <v>163.33000000000001</v>
      </c>
      <c r="F13" s="27">
        <v>165.2</v>
      </c>
      <c r="G13" s="13">
        <f t="shared" si="0"/>
        <v>14311.109999999817</v>
      </c>
      <c r="H13" s="27">
        <v>170.42</v>
      </c>
      <c r="I13" s="13">
        <f t="shared" si="1"/>
        <v>39948.659999999989</v>
      </c>
      <c r="J13" s="13">
        <f t="shared" si="2"/>
        <v>54259.769999999808</v>
      </c>
      <c r="K13" s="13"/>
      <c r="L13" s="17"/>
    </row>
    <row r="14" spans="1:12" s="11" customFormat="1" x14ac:dyDescent="0.25">
      <c r="A14" s="46">
        <v>201293440</v>
      </c>
      <c r="B14" s="11" t="s">
        <v>558</v>
      </c>
      <c r="D14" s="13">
        <v>9479.7166199999992</v>
      </c>
      <c r="E14" s="27">
        <v>193.7</v>
      </c>
      <c r="F14" s="27">
        <v>190.33</v>
      </c>
      <c r="G14" s="13">
        <f t="shared" si="0"/>
        <v>-31946.64500939977</v>
      </c>
      <c r="H14" s="27">
        <v>192.01</v>
      </c>
      <c r="I14" s="13">
        <f t="shared" si="1"/>
        <v>15925.923921599793</v>
      </c>
      <c r="J14" s="13">
        <f t="shared" si="2"/>
        <v>-16020.721087799977</v>
      </c>
      <c r="K14" s="13"/>
      <c r="L14" s="17"/>
    </row>
    <row r="15" spans="1:12" s="11" customFormat="1" x14ac:dyDescent="0.25">
      <c r="A15" s="46">
        <v>201272600</v>
      </c>
      <c r="B15" s="11" t="s">
        <v>551</v>
      </c>
      <c r="D15" s="13">
        <v>0</v>
      </c>
      <c r="E15" s="27">
        <v>229.12</v>
      </c>
      <c r="F15" s="27">
        <v>210.48000000000002</v>
      </c>
      <c r="G15" s="13">
        <f t="shared" si="0"/>
        <v>0</v>
      </c>
      <c r="H15" s="27">
        <v>190.66</v>
      </c>
      <c r="I15" s="13">
        <f t="shared" si="1"/>
        <v>0</v>
      </c>
      <c r="J15" s="13">
        <f t="shared" si="2"/>
        <v>0</v>
      </c>
      <c r="K15" s="13"/>
      <c r="L15" s="17"/>
    </row>
    <row r="16" spans="1:12" s="11" customFormat="1" x14ac:dyDescent="0.25">
      <c r="A16" s="46">
        <v>201270670</v>
      </c>
      <c r="B16" s="11" t="s">
        <v>554</v>
      </c>
      <c r="D16" s="13">
        <v>0</v>
      </c>
      <c r="E16" s="27">
        <v>117.52</v>
      </c>
      <c r="F16" s="27">
        <v>119.11999999999999</v>
      </c>
      <c r="G16" s="13">
        <f t="shared" si="0"/>
        <v>0</v>
      </c>
      <c r="H16" s="27">
        <v>121.77</v>
      </c>
      <c r="I16" s="13">
        <f t="shared" si="1"/>
        <v>0</v>
      </c>
      <c r="J16" s="13">
        <f t="shared" si="2"/>
        <v>0</v>
      </c>
      <c r="K16" s="13"/>
      <c r="L16" s="17"/>
    </row>
    <row r="17" spans="1:12" s="11" customFormat="1" x14ac:dyDescent="0.25">
      <c r="A17" s="46">
        <v>100267170</v>
      </c>
      <c r="B17" s="11" t="s">
        <v>400</v>
      </c>
      <c r="D17" s="13">
        <v>12010</v>
      </c>
      <c r="E17" s="27">
        <v>193.6</v>
      </c>
      <c r="F17" s="27">
        <v>199.29000000000002</v>
      </c>
      <c r="G17" s="13">
        <f t="shared" si="0"/>
        <v>68336.900000000314</v>
      </c>
      <c r="H17" s="27">
        <v>199.95</v>
      </c>
      <c r="I17" s="13">
        <f t="shared" si="1"/>
        <v>7926.5999999996175</v>
      </c>
      <c r="J17" s="13">
        <f t="shared" si="2"/>
        <v>76263.499999999927</v>
      </c>
      <c r="K17" s="13"/>
      <c r="L17" s="17"/>
    </row>
    <row r="18" spans="1:12" s="11" customFormat="1" x14ac:dyDescent="0.25">
      <c r="A18" s="46">
        <v>100453660</v>
      </c>
      <c r="B18" s="11" t="s">
        <v>219</v>
      </c>
      <c r="D18" s="13">
        <v>16467</v>
      </c>
      <c r="E18" s="27">
        <v>191.98</v>
      </c>
      <c r="F18" s="27">
        <v>198.92882725074156</v>
      </c>
      <c r="G18" s="13">
        <f t="shared" si="0"/>
        <v>114426.33833796148</v>
      </c>
      <c r="H18" s="27">
        <v>197.95</v>
      </c>
      <c r="I18" s="13">
        <f t="shared" si="1"/>
        <v>-16118.348337961501</v>
      </c>
      <c r="J18" s="13">
        <f t="shared" si="2"/>
        <v>98307.989999999976</v>
      </c>
      <c r="K18" s="13"/>
      <c r="L18" s="17"/>
    </row>
    <row r="19" spans="1:12" s="11" customFormat="1" x14ac:dyDescent="0.25">
      <c r="A19" s="46">
        <v>100288820</v>
      </c>
      <c r="B19" s="11" t="s">
        <v>216</v>
      </c>
      <c r="D19" s="13">
        <v>31825</v>
      </c>
      <c r="E19" s="27">
        <v>195.17</v>
      </c>
      <c r="F19" s="27">
        <v>194.2350709287017</v>
      </c>
      <c r="G19" s="13">
        <f t="shared" si="0"/>
        <v>-29754.117694067918</v>
      </c>
      <c r="H19" s="27">
        <v>198.63</v>
      </c>
      <c r="I19" s="13">
        <f t="shared" si="1"/>
        <v>139868.61769406818</v>
      </c>
      <c r="J19" s="13">
        <f t="shared" si="2"/>
        <v>110114.50000000026</v>
      </c>
      <c r="K19" s="13"/>
      <c r="L19" s="17"/>
    </row>
    <row r="20" spans="1:12" s="11" customFormat="1" x14ac:dyDescent="0.25">
      <c r="A20" s="46">
        <v>100290960</v>
      </c>
      <c r="B20" s="11" t="s">
        <v>289</v>
      </c>
      <c r="D20" s="13">
        <v>23523</v>
      </c>
      <c r="E20" s="27">
        <v>208.14</v>
      </c>
      <c r="F20" s="27">
        <v>212.29000000000002</v>
      </c>
      <c r="G20" s="13">
        <f t="shared" si="0"/>
        <v>97620.450000000797</v>
      </c>
      <c r="H20" s="27">
        <v>217.31</v>
      </c>
      <c r="I20" s="13">
        <f t="shared" si="1"/>
        <v>118085.45999999957</v>
      </c>
      <c r="J20" s="13">
        <f t="shared" si="2"/>
        <v>215705.91000000038</v>
      </c>
      <c r="K20" s="13"/>
      <c r="L20" s="17"/>
    </row>
    <row r="21" spans="1:12" s="11" customFormat="1" x14ac:dyDescent="0.25">
      <c r="A21" s="46">
        <v>200325990</v>
      </c>
      <c r="B21" s="11" t="s">
        <v>467</v>
      </c>
      <c r="D21" s="13">
        <v>3105</v>
      </c>
      <c r="E21" s="27">
        <v>173.91</v>
      </c>
      <c r="F21" s="27">
        <v>179.1008281587537</v>
      </c>
      <c r="G21" s="13">
        <f t="shared" si="0"/>
        <v>16117.521432930249</v>
      </c>
      <c r="H21" s="27">
        <v>179.38</v>
      </c>
      <c r="I21" s="13">
        <f t="shared" si="1"/>
        <v>866.82856706974781</v>
      </c>
      <c r="J21" s="13">
        <f t="shared" si="2"/>
        <v>16984.349999999999</v>
      </c>
      <c r="K21" s="13"/>
      <c r="L21" s="17"/>
    </row>
    <row r="22" spans="1:12" s="11" customFormat="1" x14ac:dyDescent="0.25">
      <c r="A22" s="46">
        <v>200823940</v>
      </c>
      <c r="B22" s="11" t="s">
        <v>503</v>
      </c>
      <c r="D22" s="13">
        <v>1806</v>
      </c>
      <c r="E22" s="27">
        <v>161.87</v>
      </c>
      <c r="F22" s="27">
        <v>177.66</v>
      </c>
      <c r="G22" s="13">
        <f t="shared" si="0"/>
        <v>28516.739999999987</v>
      </c>
      <c r="H22" s="27">
        <v>184.49</v>
      </c>
      <c r="I22" s="13">
        <f t="shared" si="1"/>
        <v>12334.980000000023</v>
      </c>
      <c r="J22" s="13">
        <f t="shared" si="2"/>
        <v>40851.720000000008</v>
      </c>
      <c r="K22" s="13"/>
      <c r="L22" s="17"/>
    </row>
    <row r="23" spans="1:12" s="11" customFormat="1" x14ac:dyDescent="0.25">
      <c r="A23" s="46">
        <v>100267610</v>
      </c>
      <c r="B23" s="11" t="s">
        <v>410</v>
      </c>
      <c r="D23" s="13">
        <v>14333</v>
      </c>
      <c r="E23" s="27">
        <v>183.29</v>
      </c>
      <c r="F23" s="27">
        <v>186.89</v>
      </c>
      <c r="G23" s="13">
        <f t="shared" si="0"/>
        <v>51598.799999999916</v>
      </c>
      <c r="H23" s="27">
        <v>188.41</v>
      </c>
      <c r="I23" s="13">
        <f t="shared" si="1"/>
        <v>21786.160000000145</v>
      </c>
      <c r="J23" s="13">
        <f t="shared" si="2"/>
        <v>73384.960000000065</v>
      </c>
      <c r="K23" s="13"/>
      <c r="L23" s="17"/>
    </row>
    <row r="24" spans="1:12" s="11" customFormat="1" x14ac:dyDescent="0.25">
      <c r="A24" s="46">
        <v>100289600</v>
      </c>
      <c r="B24" s="11" t="s">
        <v>159</v>
      </c>
      <c r="D24" s="13">
        <v>6821</v>
      </c>
      <c r="E24" s="27">
        <v>189.37</v>
      </c>
      <c r="F24" s="27">
        <v>188.85490201029211</v>
      </c>
      <c r="G24" s="13">
        <f t="shared" si="0"/>
        <v>-3513.4833877975648</v>
      </c>
      <c r="H24" s="27">
        <v>186.36</v>
      </c>
      <c r="I24" s="13">
        <f t="shared" si="1"/>
        <v>-17017.726612202372</v>
      </c>
      <c r="J24" s="13">
        <f t="shared" si="2"/>
        <v>-20531.209999999937</v>
      </c>
      <c r="K24" s="13"/>
      <c r="L24" s="17"/>
    </row>
    <row r="25" spans="1:12" s="11" customFormat="1" x14ac:dyDescent="0.25">
      <c r="A25" s="46">
        <v>200905640</v>
      </c>
      <c r="B25" s="11" t="s">
        <v>500</v>
      </c>
      <c r="D25" s="13">
        <v>3435.79</v>
      </c>
      <c r="E25" s="27">
        <v>159.88999999999999</v>
      </c>
      <c r="F25" s="27">
        <v>159.21</v>
      </c>
      <c r="G25" s="13">
        <f t="shared" si="0"/>
        <v>-2336.3371999999258</v>
      </c>
      <c r="H25" s="27">
        <v>156.58000000000001</v>
      </c>
      <c r="I25" s="13">
        <f t="shared" si="1"/>
        <v>-9036.1276999999845</v>
      </c>
      <c r="J25" s="13">
        <f t="shared" si="2"/>
        <v>-11372.46489999991</v>
      </c>
      <c r="K25" s="13"/>
      <c r="L25" s="17"/>
    </row>
    <row r="26" spans="1:12" s="11" customFormat="1" x14ac:dyDescent="0.25">
      <c r="A26" s="46">
        <v>100275480</v>
      </c>
      <c r="B26" s="11" t="s">
        <v>112</v>
      </c>
      <c r="D26" s="13">
        <v>17686</v>
      </c>
      <c r="E26" s="27">
        <v>173.59</v>
      </c>
      <c r="F26" s="27">
        <v>175.6286654600255</v>
      </c>
      <c r="G26" s="13">
        <f t="shared" si="0"/>
        <v>36055.837326010966</v>
      </c>
      <c r="H26" s="27">
        <v>175.67</v>
      </c>
      <c r="I26" s="13">
        <f t="shared" si="1"/>
        <v>731.0426739887514</v>
      </c>
      <c r="J26" s="13">
        <f t="shared" si="2"/>
        <v>36786.879999999714</v>
      </c>
      <c r="K26" s="13"/>
      <c r="L26" s="17"/>
    </row>
    <row r="27" spans="1:12" s="11" customFormat="1" x14ac:dyDescent="0.25">
      <c r="A27" s="46">
        <v>200229550</v>
      </c>
      <c r="B27" s="11" t="s">
        <v>450</v>
      </c>
      <c r="D27" s="13">
        <v>3548</v>
      </c>
      <c r="E27" s="27">
        <v>161.49</v>
      </c>
      <c r="F27" s="27">
        <v>167.31</v>
      </c>
      <c r="G27" s="13">
        <f t="shared" si="0"/>
        <v>20649.359999999975</v>
      </c>
      <c r="H27" s="27">
        <v>173.37</v>
      </c>
      <c r="I27" s="13">
        <f t="shared" si="1"/>
        <v>21500.880000000008</v>
      </c>
      <c r="J27" s="13">
        <f t="shared" si="2"/>
        <v>42150.239999999983</v>
      </c>
      <c r="K27" s="13"/>
      <c r="L27" s="17"/>
    </row>
    <row r="28" spans="1:12" s="11" customFormat="1" x14ac:dyDescent="0.25">
      <c r="A28" s="46">
        <v>201273090</v>
      </c>
      <c r="B28" s="11" t="s">
        <v>545</v>
      </c>
      <c r="D28" s="13">
        <v>3007.2145999999998</v>
      </c>
      <c r="E28" s="27">
        <v>221.48</v>
      </c>
      <c r="F28" s="27">
        <v>216.24</v>
      </c>
      <c r="G28" s="13">
        <f t="shared" si="0"/>
        <v>-15757.804503999942</v>
      </c>
      <c r="H28" s="27">
        <v>226.41</v>
      </c>
      <c r="I28" s="13">
        <f t="shared" si="1"/>
        <v>30583.372481999959</v>
      </c>
      <c r="J28" s="13">
        <f t="shared" si="2"/>
        <v>14825.567978000017</v>
      </c>
      <c r="K28" s="13"/>
      <c r="L28" s="17"/>
    </row>
    <row r="29" spans="1:12" s="11" customFormat="1" x14ac:dyDescent="0.25">
      <c r="A29" s="46">
        <v>100273470</v>
      </c>
      <c r="B29" s="11" t="s">
        <v>75</v>
      </c>
      <c r="D29" s="13">
        <v>6676</v>
      </c>
      <c r="E29" s="27">
        <v>141.1</v>
      </c>
      <c r="F29" s="27">
        <v>149.21</v>
      </c>
      <c r="G29" s="13">
        <f t="shared" si="0"/>
        <v>54142.360000000088</v>
      </c>
      <c r="H29" s="27">
        <v>145.72</v>
      </c>
      <c r="I29" s="13">
        <f t="shared" si="1"/>
        <v>-23299.24000000006</v>
      </c>
      <c r="J29" s="13">
        <f t="shared" si="2"/>
        <v>30843.120000000028</v>
      </c>
      <c r="K29" s="13"/>
      <c r="L29" s="17"/>
    </row>
    <row r="30" spans="1:12" s="11" customFormat="1" x14ac:dyDescent="0.25">
      <c r="A30" s="46">
        <v>100275220</v>
      </c>
      <c r="B30" s="11" t="s">
        <v>106</v>
      </c>
      <c r="D30" s="13">
        <v>7899</v>
      </c>
      <c r="E30" s="27">
        <v>118.52</v>
      </c>
      <c r="F30" s="27">
        <v>121.72000000000001</v>
      </c>
      <c r="G30" s="13">
        <f t="shared" si="0"/>
        <v>25276.800000000134</v>
      </c>
      <c r="H30" s="27">
        <v>120.97</v>
      </c>
      <c r="I30" s="13">
        <f t="shared" si="1"/>
        <v>-5924.2500000001119</v>
      </c>
      <c r="J30" s="13">
        <f t="shared" si="2"/>
        <v>19352.550000000021</v>
      </c>
      <c r="K30" s="13"/>
      <c r="L30" s="17"/>
    </row>
    <row r="31" spans="1:12" s="11" customFormat="1" x14ac:dyDescent="0.25">
      <c r="A31" s="46">
        <v>100284870</v>
      </c>
      <c r="B31" s="11" t="s">
        <v>397</v>
      </c>
      <c r="D31" s="13">
        <v>132</v>
      </c>
      <c r="E31" s="27">
        <v>319.52</v>
      </c>
      <c r="F31" s="27">
        <v>280.93035238591403</v>
      </c>
      <c r="G31" s="13">
        <f t="shared" si="0"/>
        <v>-5093.8334850593455</v>
      </c>
      <c r="H31" s="27">
        <v>289.22000000000003</v>
      </c>
      <c r="I31" s="13">
        <f t="shared" si="1"/>
        <v>1094.2334850593511</v>
      </c>
      <c r="J31" s="13">
        <f t="shared" si="2"/>
        <v>-3999.5999999999945</v>
      </c>
      <c r="K31" s="13"/>
      <c r="L31" s="17"/>
    </row>
    <row r="32" spans="1:12" s="11" customFormat="1" x14ac:dyDescent="0.25">
      <c r="A32" s="46">
        <v>100274960</v>
      </c>
      <c r="B32" s="11" t="s">
        <v>251</v>
      </c>
      <c r="D32" s="13">
        <v>27741</v>
      </c>
      <c r="E32" s="27">
        <v>208.52</v>
      </c>
      <c r="F32" s="27">
        <v>210.94</v>
      </c>
      <c r="G32" s="13">
        <f t="shared" si="0"/>
        <v>67133.219999999652</v>
      </c>
      <c r="H32" s="27">
        <v>211.56</v>
      </c>
      <c r="I32" s="13">
        <f t="shared" si="1"/>
        <v>17199.420000000126</v>
      </c>
      <c r="J32" s="13">
        <f t="shared" si="2"/>
        <v>84332.639999999781</v>
      </c>
      <c r="K32" s="13"/>
      <c r="L32" s="17"/>
    </row>
    <row r="33" spans="1:12" s="11" customFormat="1" x14ac:dyDescent="0.25">
      <c r="A33" s="46">
        <v>100288920</v>
      </c>
      <c r="B33" s="11" t="s">
        <v>142</v>
      </c>
      <c r="D33" s="13">
        <v>12533</v>
      </c>
      <c r="E33" s="27">
        <v>179.46</v>
      </c>
      <c r="F33" s="27">
        <v>184.14999999999998</v>
      </c>
      <c r="G33" s="13">
        <f t="shared" si="0"/>
        <v>58779.769999999618</v>
      </c>
      <c r="H33" s="27">
        <v>190.43</v>
      </c>
      <c r="I33" s="13">
        <f t="shared" si="1"/>
        <v>78707.240000000369</v>
      </c>
      <c r="J33" s="13">
        <f t="shared" si="2"/>
        <v>137487.00999999998</v>
      </c>
      <c r="K33" s="13"/>
      <c r="L33" s="17"/>
    </row>
    <row r="34" spans="1:12" s="11" customFormat="1" x14ac:dyDescent="0.25">
      <c r="A34" s="46">
        <v>100274990</v>
      </c>
      <c r="B34" s="11" t="s">
        <v>95</v>
      </c>
      <c r="D34" s="13">
        <v>9260</v>
      </c>
      <c r="E34" s="27">
        <v>192.46</v>
      </c>
      <c r="F34" s="27">
        <v>196.02</v>
      </c>
      <c r="G34" s="13">
        <f t="shared" si="0"/>
        <v>32965.60000000002</v>
      </c>
      <c r="H34" s="27">
        <v>192.74</v>
      </c>
      <c r="I34" s="13">
        <f t="shared" si="1"/>
        <v>-30372.80000000001</v>
      </c>
      <c r="J34" s="13">
        <f t="shared" si="2"/>
        <v>2592.8000000000102</v>
      </c>
      <c r="K34" s="13"/>
      <c r="L34" s="17"/>
    </row>
    <row r="35" spans="1:12" s="11" customFormat="1" x14ac:dyDescent="0.25">
      <c r="A35" s="46">
        <v>201278730</v>
      </c>
      <c r="B35" s="11" t="s">
        <v>553</v>
      </c>
      <c r="D35" s="13">
        <v>849.42499999999995</v>
      </c>
      <c r="E35" s="27">
        <v>149.09</v>
      </c>
      <c r="F35" s="27">
        <v>140.65</v>
      </c>
      <c r="G35" s="13">
        <f t="shared" si="0"/>
        <v>-7169.1469999999981</v>
      </c>
      <c r="H35" s="27">
        <v>145.52000000000001</v>
      </c>
      <c r="I35" s="13">
        <f t="shared" si="1"/>
        <v>4136.6997500000034</v>
      </c>
      <c r="J35" s="13">
        <f t="shared" si="2"/>
        <v>-3032.4472499999947</v>
      </c>
      <c r="K35" s="13"/>
      <c r="L35" s="17"/>
    </row>
    <row r="36" spans="1:12" s="11" customFormat="1" x14ac:dyDescent="0.25">
      <c r="A36" s="46">
        <v>201285490</v>
      </c>
      <c r="B36" s="11" t="s">
        <v>556</v>
      </c>
      <c r="D36" s="13">
        <v>771.50150000000008</v>
      </c>
      <c r="E36" s="27">
        <v>142.18</v>
      </c>
      <c r="F36" s="27">
        <v>150.35999999999999</v>
      </c>
      <c r="G36" s="13">
        <f t="shared" si="0"/>
        <v>6310.8822699999837</v>
      </c>
      <c r="H36" s="27">
        <v>155.59</v>
      </c>
      <c r="I36" s="13">
        <f t="shared" si="1"/>
        <v>4034.9528450000143</v>
      </c>
      <c r="J36" s="13">
        <f t="shared" si="2"/>
        <v>10345.835114999998</v>
      </c>
      <c r="K36" s="13"/>
      <c r="L36" s="17"/>
    </row>
    <row r="37" spans="1:12" s="11" customFormat="1" x14ac:dyDescent="0.25">
      <c r="A37" s="46">
        <v>201208210</v>
      </c>
      <c r="B37" s="11" t="s">
        <v>536</v>
      </c>
      <c r="D37" s="13">
        <v>0</v>
      </c>
      <c r="E37" s="27">
        <v>170.13</v>
      </c>
      <c r="F37" s="27">
        <v>171.10999999999999</v>
      </c>
      <c r="G37" s="13">
        <f t="shared" si="0"/>
        <v>0</v>
      </c>
      <c r="H37" s="27">
        <v>172.07</v>
      </c>
      <c r="I37" s="13">
        <f t="shared" si="1"/>
        <v>0</v>
      </c>
      <c r="J37" s="13">
        <f t="shared" si="2"/>
        <v>0</v>
      </c>
      <c r="K37" s="13"/>
      <c r="L37" s="17"/>
    </row>
    <row r="38" spans="1:12" s="11" customFormat="1" x14ac:dyDescent="0.25">
      <c r="A38" s="46">
        <v>201208220</v>
      </c>
      <c r="B38" s="11" t="s">
        <v>538</v>
      </c>
      <c r="D38" s="13">
        <v>0</v>
      </c>
      <c r="E38" s="27">
        <v>165.27</v>
      </c>
      <c r="F38" s="27">
        <v>157.35</v>
      </c>
      <c r="G38" s="13">
        <f t="shared" si="0"/>
        <v>0</v>
      </c>
      <c r="H38" s="27">
        <v>157.66999999999999</v>
      </c>
      <c r="I38" s="13">
        <f t="shared" si="1"/>
        <v>0</v>
      </c>
      <c r="J38" s="13">
        <f t="shared" si="2"/>
        <v>0</v>
      </c>
      <c r="K38" s="13"/>
      <c r="L38" s="17"/>
    </row>
    <row r="39" spans="1:12" s="11" customFormat="1" x14ac:dyDescent="0.25">
      <c r="A39" s="46">
        <v>100266400</v>
      </c>
      <c r="B39" s="11" t="s">
        <v>334</v>
      </c>
      <c r="D39" s="13">
        <v>10081</v>
      </c>
      <c r="E39" s="27">
        <v>160.99</v>
      </c>
      <c r="F39" s="27">
        <v>165.0546252584117</v>
      </c>
      <c r="G39" s="13">
        <f t="shared" si="0"/>
        <v>40975.487230048297</v>
      </c>
      <c r="H39" s="27">
        <v>171.4</v>
      </c>
      <c r="I39" s="13">
        <f t="shared" si="1"/>
        <v>63967.722769951666</v>
      </c>
      <c r="J39" s="13">
        <f t="shared" si="2"/>
        <v>104943.20999999996</v>
      </c>
      <c r="K39" s="13"/>
      <c r="L39" s="17"/>
    </row>
    <row r="40" spans="1:12" s="11" customFormat="1" x14ac:dyDescent="0.25">
      <c r="A40" s="46">
        <v>100290820</v>
      </c>
      <c r="B40" s="11" t="s">
        <v>189</v>
      </c>
      <c r="D40" s="13">
        <v>25327</v>
      </c>
      <c r="E40" s="27">
        <v>181.37</v>
      </c>
      <c r="F40" s="27">
        <v>185.54</v>
      </c>
      <c r="G40" s="13">
        <f t="shared" si="0"/>
        <v>105613.58999999968</v>
      </c>
      <c r="H40" s="27">
        <v>188.82</v>
      </c>
      <c r="I40" s="13">
        <f t="shared" si="1"/>
        <v>83072.560000000027</v>
      </c>
      <c r="J40" s="13">
        <f t="shared" si="2"/>
        <v>188686.1499999997</v>
      </c>
      <c r="K40" s="13"/>
      <c r="L40" s="17"/>
    </row>
    <row r="41" spans="1:12" s="11" customFormat="1" x14ac:dyDescent="0.25">
      <c r="A41" s="47">
        <v>100288440</v>
      </c>
      <c r="B41" s="14" t="s">
        <v>135</v>
      </c>
      <c r="C41" s="14"/>
      <c r="D41" s="26">
        <v>10193</v>
      </c>
      <c r="E41" s="43">
        <v>174.23</v>
      </c>
      <c r="F41" s="43">
        <v>179.05000000000004</v>
      </c>
      <c r="G41" s="26">
        <f t="shared" si="0"/>
        <v>49130.260000000511</v>
      </c>
      <c r="H41" s="43">
        <v>182.11</v>
      </c>
      <c r="I41" s="26">
        <f t="shared" si="1"/>
        <v>31190.579999999733</v>
      </c>
      <c r="J41" s="26">
        <f t="shared" si="2"/>
        <v>80320.840000000244</v>
      </c>
      <c r="K41" s="13"/>
      <c r="L41" s="17"/>
    </row>
    <row r="42" spans="1:12" s="11" customFormat="1" ht="3" customHeight="1" x14ac:dyDescent="0.25">
      <c r="A42" s="47"/>
      <c r="B42" s="14"/>
      <c r="C42" s="14"/>
      <c r="D42" s="26"/>
      <c r="E42" s="43"/>
      <c r="F42" s="43"/>
      <c r="G42" s="26"/>
      <c r="H42" s="43"/>
      <c r="I42" s="26"/>
      <c r="J42" s="26"/>
      <c r="K42" s="13"/>
      <c r="L42" s="17"/>
    </row>
    <row r="43" spans="1:12" x14ac:dyDescent="0.25">
      <c r="A43" s="46">
        <v>200289420</v>
      </c>
      <c r="B43" s="11" t="s">
        <v>460</v>
      </c>
      <c r="C43" s="11" t="s">
        <v>38</v>
      </c>
      <c r="D43" s="13">
        <v>10721</v>
      </c>
      <c r="E43" s="27">
        <v>182.66</v>
      </c>
      <c r="F43" s="27">
        <v>185.74113701200426</v>
      </c>
      <c r="G43" s="13">
        <f t="shared" si="0"/>
        <v>33032.869905697698</v>
      </c>
      <c r="H43" s="27">
        <v>188.46</v>
      </c>
      <c r="I43" s="13">
        <f t="shared" si="1"/>
        <v>29148.930094302425</v>
      </c>
      <c r="J43" s="13">
        <f t="shared" si="2"/>
        <v>62181.800000000119</v>
      </c>
      <c r="L43" s="13"/>
    </row>
    <row r="44" spans="1:12" x14ac:dyDescent="0.25">
      <c r="A44" s="46">
        <v>100290130</v>
      </c>
      <c r="B44" s="11" t="s">
        <v>372</v>
      </c>
      <c r="C44" s="11" t="s">
        <v>38</v>
      </c>
      <c r="D44" s="13">
        <v>19688</v>
      </c>
      <c r="E44" s="27">
        <v>168.9</v>
      </c>
      <c r="F44" s="27">
        <v>175.87469840360291</v>
      </c>
      <c r="G44" s="13">
        <f t="shared" si="0"/>
        <v>137317.86217013391</v>
      </c>
      <c r="H44" s="27">
        <v>180.96</v>
      </c>
      <c r="I44" s="13">
        <f t="shared" si="1"/>
        <v>100119.41782986614</v>
      </c>
      <c r="J44" s="13">
        <f t="shared" si="2"/>
        <v>237437.28000000006</v>
      </c>
      <c r="L44" s="13"/>
    </row>
    <row r="45" spans="1:12" x14ac:dyDescent="0.25">
      <c r="A45" s="46">
        <v>100290620</v>
      </c>
      <c r="B45" s="11" t="s">
        <v>178</v>
      </c>
      <c r="C45" s="11" t="s">
        <v>38</v>
      </c>
      <c r="D45" s="13">
        <v>10857</v>
      </c>
      <c r="E45" s="27">
        <v>165.74</v>
      </c>
      <c r="F45" s="27">
        <v>156.21972114265546</v>
      </c>
      <c r="G45" s="13">
        <f t="shared" si="0"/>
        <v>-103361.66755418979</v>
      </c>
      <c r="H45" s="27">
        <v>158.26</v>
      </c>
      <c r="I45" s="13">
        <f t="shared" si="1"/>
        <v>22151.307554189585</v>
      </c>
      <c r="J45" s="13">
        <f t="shared" si="2"/>
        <v>-81210.360000000204</v>
      </c>
      <c r="L45" s="13"/>
    </row>
    <row r="46" spans="1:12" x14ac:dyDescent="0.25">
      <c r="A46" s="46">
        <v>100266550</v>
      </c>
      <c r="B46" s="11" t="s">
        <v>37</v>
      </c>
      <c r="C46" s="11" t="s">
        <v>38</v>
      </c>
      <c r="D46" s="13">
        <v>5804</v>
      </c>
      <c r="E46" s="27">
        <v>205.75</v>
      </c>
      <c r="F46" s="27">
        <v>206.41722386602436</v>
      </c>
      <c r="G46" s="13">
        <f t="shared" si="0"/>
        <v>3872.567318405373</v>
      </c>
      <c r="H46" s="27">
        <v>212.2</v>
      </c>
      <c r="I46" s="13">
        <f t="shared" si="1"/>
        <v>33563.232681594563</v>
      </c>
      <c r="J46" s="13">
        <f t="shared" si="2"/>
        <v>37435.799999999937</v>
      </c>
      <c r="L46" s="13"/>
    </row>
    <row r="47" spans="1:12" x14ac:dyDescent="0.25">
      <c r="A47" s="46">
        <v>100289030</v>
      </c>
      <c r="B47" s="11" t="s">
        <v>145</v>
      </c>
      <c r="C47" s="11" t="s">
        <v>38</v>
      </c>
      <c r="D47" s="13">
        <v>14669</v>
      </c>
      <c r="E47" s="27">
        <v>215.67</v>
      </c>
      <c r="F47" s="27">
        <v>209.82559526359415</v>
      </c>
      <c r="G47" s="13">
        <f t="shared" si="0"/>
        <v>-85731.573078337198</v>
      </c>
      <c r="H47" s="27">
        <v>203.73</v>
      </c>
      <c r="I47" s="13">
        <f t="shared" si="1"/>
        <v>-89416.286921662773</v>
      </c>
      <c r="J47" s="13">
        <f t="shared" si="2"/>
        <v>-175147.86</v>
      </c>
      <c r="L47" s="13"/>
    </row>
    <row r="48" spans="1:12" x14ac:dyDescent="0.25">
      <c r="A48" s="46">
        <v>100267760</v>
      </c>
      <c r="B48" s="11" t="s">
        <v>424</v>
      </c>
      <c r="C48" s="11" t="s">
        <v>38</v>
      </c>
      <c r="D48" s="13">
        <v>9271</v>
      </c>
      <c r="E48" s="27">
        <v>185.93</v>
      </c>
      <c r="F48" s="27">
        <v>190.23</v>
      </c>
      <c r="G48" s="13">
        <f t="shared" si="0"/>
        <v>39865.299999999843</v>
      </c>
      <c r="H48" s="27">
        <v>191.84</v>
      </c>
      <c r="I48" s="13">
        <f t="shared" si="1"/>
        <v>14926.310000000127</v>
      </c>
      <c r="J48" s="13">
        <f t="shared" si="2"/>
        <v>54791.609999999971</v>
      </c>
      <c r="L48" s="13"/>
    </row>
    <row r="49" spans="1:12" x14ac:dyDescent="0.25">
      <c r="A49" s="46">
        <v>100467820</v>
      </c>
      <c r="B49" s="11" t="s">
        <v>148</v>
      </c>
      <c r="C49" s="11" t="s">
        <v>38</v>
      </c>
      <c r="D49" s="13">
        <v>17751</v>
      </c>
      <c r="E49" s="27">
        <v>195.55</v>
      </c>
      <c r="F49" s="27">
        <v>190.10481715760199</v>
      </c>
      <c r="G49" s="13">
        <f t="shared" si="0"/>
        <v>-96657.440635407358</v>
      </c>
      <c r="H49" s="27">
        <v>188.84</v>
      </c>
      <c r="I49" s="13">
        <f t="shared" si="1"/>
        <v>-22451.769364592783</v>
      </c>
      <c r="J49" s="13">
        <f t="shared" si="2"/>
        <v>-119109.21000000014</v>
      </c>
      <c r="L49" s="13"/>
    </row>
    <row r="50" spans="1:12" x14ac:dyDescent="0.25">
      <c r="A50" s="46">
        <v>100290370</v>
      </c>
      <c r="B50" s="11" t="s">
        <v>170</v>
      </c>
      <c r="C50" s="11" t="s">
        <v>38</v>
      </c>
      <c r="D50" s="13">
        <v>9730</v>
      </c>
      <c r="E50" s="27">
        <v>170.78</v>
      </c>
      <c r="F50" s="27">
        <v>172.97621283056191</v>
      </c>
      <c r="G50" s="13">
        <f t="shared" si="0"/>
        <v>21369.150841367333</v>
      </c>
      <c r="H50" s="27">
        <v>174.94</v>
      </c>
      <c r="I50" s="13">
        <f t="shared" si="1"/>
        <v>19107.649158632634</v>
      </c>
      <c r="J50" s="13">
        <f t="shared" si="2"/>
        <v>40476.799999999967</v>
      </c>
      <c r="L50" s="13"/>
    </row>
    <row r="51" spans="1:12" x14ac:dyDescent="0.25">
      <c r="A51" s="46">
        <v>100287590</v>
      </c>
      <c r="B51" s="11" t="s">
        <v>125</v>
      </c>
      <c r="C51" s="11" t="s">
        <v>38</v>
      </c>
      <c r="D51" s="13">
        <v>8626</v>
      </c>
      <c r="E51" s="27">
        <v>161.84</v>
      </c>
      <c r="F51" s="27">
        <v>163.7578250620663</v>
      </c>
      <c r="G51" s="13">
        <f t="shared" si="0"/>
        <v>16543.1589853839</v>
      </c>
      <c r="H51" s="27">
        <v>165.47</v>
      </c>
      <c r="I51" s="13">
        <f t="shared" si="1"/>
        <v>14769.221014616063</v>
      </c>
      <c r="J51" s="13">
        <f t="shared" si="2"/>
        <v>31312.379999999961</v>
      </c>
      <c r="L51" s="13"/>
    </row>
    <row r="52" spans="1:12" x14ac:dyDescent="0.25">
      <c r="A52" s="46">
        <v>100290080</v>
      </c>
      <c r="B52" s="11" t="s">
        <v>281</v>
      </c>
      <c r="C52" s="11" t="s">
        <v>38</v>
      </c>
      <c r="D52" s="13">
        <v>40128</v>
      </c>
      <c r="E52" s="27">
        <v>189.93</v>
      </c>
      <c r="F52" s="27">
        <v>190.49198601979222</v>
      </c>
      <c r="G52" s="13">
        <f t="shared" si="0"/>
        <v>22551.375002222005</v>
      </c>
      <c r="H52" s="27">
        <v>189.21</v>
      </c>
      <c r="I52" s="13">
        <f t="shared" si="1"/>
        <v>-51443.535002221965</v>
      </c>
      <c r="J52" s="13">
        <f t="shared" si="2"/>
        <v>-28892.15999999996</v>
      </c>
      <c r="L52" s="13"/>
    </row>
    <row r="53" spans="1:12" x14ac:dyDescent="0.25">
      <c r="A53" s="46">
        <v>100286710</v>
      </c>
      <c r="B53" s="11" t="s">
        <v>116</v>
      </c>
      <c r="C53" s="11" t="s">
        <v>38</v>
      </c>
      <c r="D53" s="13">
        <v>8398</v>
      </c>
      <c r="E53" s="27">
        <v>169.01</v>
      </c>
      <c r="F53" s="27">
        <v>166.8987703467331</v>
      </c>
      <c r="G53" s="13">
        <f t="shared" si="0"/>
        <v>-17730.106628135338</v>
      </c>
      <c r="H53" s="27">
        <v>165.71</v>
      </c>
      <c r="I53" s="13">
        <f t="shared" si="1"/>
        <v>-9983.2933718645199</v>
      </c>
      <c r="J53" s="13">
        <f t="shared" si="2"/>
        <v>-27713.399999999856</v>
      </c>
      <c r="L53" s="13"/>
    </row>
    <row r="54" spans="1:12" x14ac:dyDescent="0.25">
      <c r="A54" s="46">
        <v>100287520</v>
      </c>
      <c r="B54" s="11" t="s">
        <v>124</v>
      </c>
      <c r="C54" s="11" t="s">
        <v>38</v>
      </c>
      <c r="D54" s="13">
        <v>23755</v>
      </c>
      <c r="E54" s="27">
        <v>176.37</v>
      </c>
      <c r="F54" s="27">
        <v>180.72</v>
      </c>
      <c r="G54" s="13">
        <f t="shared" si="0"/>
        <v>103334.24999999987</v>
      </c>
      <c r="H54" s="27">
        <v>180.52</v>
      </c>
      <c r="I54" s="13">
        <f t="shared" si="1"/>
        <v>-4750.9999999997299</v>
      </c>
      <c r="J54" s="13">
        <f t="shared" si="2"/>
        <v>98583.250000000146</v>
      </c>
      <c r="L54" s="13"/>
    </row>
    <row r="55" spans="1:12" x14ac:dyDescent="0.25">
      <c r="A55" s="46">
        <v>100289560</v>
      </c>
      <c r="B55" s="11" t="s">
        <v>346</v>
      </c>
      <c r="C55" s="11" t="s">
        <v>38</v>
      </c>
      <c r="D55" s="13">
        <v>10541.82</v>
      </c>
      <c r="E55" s="27">
        <v>176.09</v>
      </c>
      <c r="F55" s="27">
        <v>175.53779104012568</v>
      </c>
      <c r="G55" s="13">
        <f t="shared" si="0"/>
        <v>-5821.2874573823119</v>
      </c>
      <c r="H55" s="27">
        <v>171.72</v>
      </c>
      <c r="I55" s="13">
        <f t="shared" si="1"/>
        <v>-40246.465942617739</v>
      </c>
      <c r="J55" s="13">
        <f t="shared" si="2"/>
        <v>-46067.753400000052</v>
      </c>
      <c r="L55" s="13"/>
    </row>
    <row r="56" spans="1:12" x14ac:dyDescent="0.25">
      <c r="A56" s="46">
        <v>100289280</v>
      </c>
      <c r="B56" s="11" t="s">
        <v>152</v>
      </c>
      <c r="C56" s="11" t="s">
        <v>38</v>
      </c>
      <c r="D56" s="13">
        <v>6457</v>
      </c>
      <c r="E56" s="27">
        <v>177.32</v>
      </c>
      <c r="F56" s="27">
        <v>170.26909568166727</v>
      </c>
      <c r="G56" s="13">
        <f t="shared" si="0"/>
        <v>-45527.689183474416</v>
      </c>
      <c r="H56" s="27">
        <v>170.04</v>
      </c>
      <c r="I56" s="13">
        <f t="shared" si="1"/>
        <v>-1479.2708165255926</v>
      </c>
      <c r="J56" s="13">
        <f t="shared" si="2"/>
        <v>-47006.960000000006</v>
      </c>
      <c r="L56" s="13"/>
    </row>
    <row r="57" spans="1:12" x14ac:dyDescent="0.25">
      <c r="A57" s="46">
        <v>100267140</v>
      </c>
      <c r="B57" s="11" t="s">
        <v>62</v>
      </c>
      <c r="C57" s="11" t="s">
        <v>38</v>
      </c>
      <c r="D57" s="13">
        <v>7815</v>
      </c>
      <c r="E57" s="27">
        <v>183.04</v>
      </c>
      <c r="F57" s="27">
        <v>184.24050124054159</v>
      </c>
      <c r="G57" s="13">
        <f t="shared" si="0"/>
        <v>9381.9171948325893</v>
      </c>
      <c r="H57" s="27">
        <v>182.75</v>
      </c>
      <c r="I57" s="13">
        <f t="shared" si="1"/>
        <v>-11648.267194832528</v>
      </c>
      <c r="J57" s="13">
        <f t="shared" si="2"/>
        <v>-2266.3499999999385</v>
      </c>
      <c r="L57" s="13"/>
    </row>
    <row r="58" spans="1:12" x14ac:dyDescent="0.25">
      <c r="A58" s="46">
        <v>100289610</v>
      </c>
      <c r="B58" s="11" t="s">
        <v>160</v>
      </c>
      <c r="C58" s="11" t="s">
        <v>38</v>
      </c>
      <c r="D58" s="13">
        <v>12173</v>
      </c>
      <c r="E58" s="27">
        <v>164.84</v>
      </c>
      <c r="F58" s="27">
        <v>160.07804583464659</v>
      </c>
      <c r="G58" s="13">
        <f t="shared" si="0"/>
        <v>-57967.268054847125</v>
      </c>
      <c r="H58" s="27">
        <v>161.34</v>
      </c>
      <c r="I58" s="13">
        <f t="shared" si="1"/>
        <v>15361.768054847129</v>
      </c>
      <c r="J58" s="13">
        <f t="shared" si="2"/>
        <v>-42605.5</v>
      </c>
      <c r="L58" s="13"/>
    </row>
    <row r="59" spans="1:12" x14ac:dyDescent="0.25">
      <c r="A59" s="46">
        <v>100288370</v>
      </c>
      <c r="B59" s="11" t="s">
        <v>133</v>
      </c>
      <c r="C59" s="11" t="s">
        <v>38</v>
      </c>
      <c r="D59" s="13">
        <v>7394</v>
      </c>
      <c r="E59" s="27">
        <v>164.69</v>
      </c>
      <c r="F59" s="27">
        <v>161.0470016742108</v>
      </c>
      <c r="G59" s="13">
        <f t="shared" si="0"/>
        <v>-26936.329620885295</v>
      </c>
      <c r="H59" s="27">
        <v>160.25</v>
      </c>
      <c r="I59" s="13">
        <f t="shared" si="1"/>
        <v>-5893.0303791146871</v>
      </c>
      <c r="J59" s="13">
        <f t="shared" si="2"/>
        <v>-32829.359999999986</v>
      </c>
      <c r="L59" s="13"/>
    </row>
    <row r="60" spans="1:12" x14ac:dyDescent="0.25">
      <c r="A60" s="46">
        <v>100275010</v>
      </c>
      <c r="B60" s="11" t="s">
        <v>98</v>
      </c>
      <c r="C60" s="11" t="s">
        <v>38</v>
      </c>
      <c r="D60" s="13">
        <v>12908</v>
      </c>
      <c r="E60" s="27">
        <v>184.41</v>
      </c>
      <c r="F60" s="27">
        <v>184.79720781910868</v>
      </c>
      <c r="G60" s="13">
        <f t="shared" si="0"/>
        <v>4998.0785290548592</v>
      </c>
      <c r="H60" s="27">
        <v>190.5</v>
      </c>
      <c r="I60" s="13">
        <f t="shared" si="1"/>
        <v>73611.641470945178</v>
      </c>
      <c r="J60" s="13">
        <f t="shared" si="2"/>
        <v>78609.72000000003</v>
      </c>
      <c r="L60" s="13"/>
    </row>
    <row r="61" spans="1:12" x14ac:dyDescent="0.25">
      <c r="A61" s="46">
        <v>100275020</v>
      </c>
      <c r="B61" s="11" t="s">
        <v>98</v>
      </c>
      <c r="C61" s="11" t="s">
        <v>38</v>
      </c>
      <c r="D61" s="13">
        <v>25542</v>
      </c>
      <c r="E61" s="27">
        <v>188.27</v>
      </c>
      <c r="F61" s="27">
        <v>190.4744019277791</v>
      </c>
      <c r="G61" s="13">
        <f t="shared" si="0"/>
        <v>56304.834039333466</v>
      </c>
      <c r="H61" s="27">
        <v>189.25</v>
      </c>
      <c r="I61" s="13">
        <f t="shared" si="1"/>
        <v>-31273.674039333728</v>
      </c>
      <c r="J61" s="13">
        <f t="shared" si="2"/>
        <v>25031.159999999738</v>
      </c>
      <c r="L61" s="13"/>
    </row>
    <row r="62" spans="1:12" x14ac:dyDescent="0.25">
      <c r="A62" s="46">
        <v>201131260</v>
      </c>
      <c r="B62" s="11" t="s">
        <v>98</v>
      </c>
      <c r="C62" s="11" t="s">
        <v>38</v>
      </c>
      <c r="D62" s="13">
        <v>3369.98</v>
      </c>
      <c r="E62" s="27">
        <v>177.72</v>
      </c>
      <c r="F62" s="27">
        <v>176.01000000000002</v>
      </c>
      <c r="G62" s="13">
        <f t="shared" si="0"/>
        <v>-5762.6657999999306</v>
      </c>
      <c r="H62" s="27">
        <v>174.55</v>
      </c>
      <c r="I62" s="13">
        <f t="shared" si="1"/>
        <v>-4920.1708000000272</v>
      </c>
      <c r="J62" s="13">
        <f t="shared" si="2"/>
        <v>-10682.836599999959</v>
      </c>
      <c r="L62" s="13"/>
    </row>
    <row r="63" spans="1:12" x14ac:dyDescent="0.25">
      <c r="A63" s="46">
        <v>200983560</v>
      </c>
      <c r="B63" s="11" t="s">
        <v>505</v>
      </c>
      <c r="C63" s="11" t="s">
        <v>38</v>
      </c>
      <c r="D63" s="13">
        <v>20118</v>
      </c>
      <c r="E63" s="27">
        <v>185.33</v>
      </c>
      <c r="F63" s="27">
        <v>184.72331455391483</v>
      </c>
      <c r="G63" s="13">
        <f t="shared" si="0"/>
        <v>-12205.297804341651</v>
      </c>
      <c r="H63" s="27">
        <v>184.59</v>
      </c>
      <c r="I63" s="13">
        <f t="shared" si="1"/>
        <v>-2682.022195658531</v>
      </c>
      <c r="J63" s="13">
        <f t="shared" si="2"/>
        <v>-14887.320000000182</v>
      </c>
      <c r="L63" s="13"/>
    </row>
    <row r="64" spans="1:12" x14ac:dyDescent="0.25">
      <c r="A64" s="46">
        <v>100286820</v>
      </c>
      <c r="B64" s="11" t="s">
        <v>117</v>
      </c>
      <c r="C64" s="11" t="s">
        <v>38</v>
      </c>
      <c r="D64" s="13">
        <v>11214</v>
      </c>
      <c r="E64" s="27">
        <v>185.72</v>
      </c>
      <c r="F64" s="27">
        <v>179.38105152849624</v>
      </c>
      <c r="G64" s="13">
        <f t="shared" si="0"/>
        <v>-71084.968159443117</v>
      </c>
      <c r="H64" s="27">
        <v>171.79</v>
      </c>
      <c r="I64" s="13">
        <f t="shared" si="1"/>
        <v>-85126.05184055696</v>
      </c>
      <c r="J64" s="13">
        <f t="shared" si="2"/>
        <v>-156211.02000000008</v>
      </c>
      <c r="L64" s="13"/>
    </row>
    <row r="65" spans="1:12" x14ac:dyDescent="0.25">
      <c r="A65" s="46">
        <v>200827620</v>
      </c>
      <c r="B65" s="11" t="s">
        <v>497</v>
      </c>
      <c r="C65" s="11" t="s">
        <v>38</v>
      </c>
      <c r="D65" s="13">
        <v>12496</v>
      </c>
      <c r="E65" s="27">
        <v>183.96</v>
      </c>
      <c r="F65" s="27">
        <v>181.01846073199528</v>
      </c>
      <c r="G65" s="13">
        <f t="shared" si="0"/>
        <v>-36757.474692987133</v>
      </c>
      <c r="H65" s="27">
        <v>176.19</v>
      </c>
      <c r="I65" s="13">
        <f t="shared" si="1"/>
        <v>-60336.445307012997</v>
      </c>
      <c r="J65" s="13">
        <f t="shared" si="2"/>
        <v>-97093.920000000129</v>
      </c>
      <c r="L65" s="13"/>
    </row>
    <row r="66" spans="1:12" x14ac:dyDescent="0.25">
      <c r="A66" s="46">
        <v>100273750</v>
      </c>
      <c r="B66" s="11" t="s">
        <v>227</v>
      </c>
      <c r="C66" s="11" t="s">
        <v>38</v>
      </c>
      <c r="D66" s="13">
        <v>27609</v>
      </c>
      <c r="E66" s="27">
        <v>190.14</v>
      </c>
      <c r="F66" s="27">
        <v>194.81422397827353</v>
      </c>
      <c r="G66" s="13">
        <f t="shared" si="0"/>
        <v>129050.64981615431</v>
      </c>
      <c r="H66" s="27">
        <v>196.34</v>
      </c>
      <c r="I66" s="13">
        <f t="shared" si="1"/>
        <v>42125.150183846155</v>
      </c>
      <c r="J66" s="13">
        <f t="shared" si="2"/>
        <v>171175.80000000045</v>
      </c>
      <c r="L66" s="13"/>
    </row>
    <row r="67" spans="1:12" x14ac:dyDescent="0.25">
      <c r="A67" s="46">
        <v>200395060</v>
      </c>
      <c r="B67" s="11" t="s">
        <v>480</v>
      </c>
      <c r="C67" s="11" t="s">
        <v>38</v>
      </c>
      <c r="D67" s="13">
        <v>2994</v>
      </c>
      <c r="E67" s="27">
        <v>175.09</v>
      </c>
      <c r="F67" s="27">
        <v>193.79000000000002</v>
      </c>
      <c r="G67" s="13">
        <f t="shared" si="0"/>
        <v>55987.800000000054</v>
      </c>
      <c r="H67" s="27">
        <v>199.36</v>
      </c>
      <c r="I67" s="13">
        <f t="shared" si="1"/>
        <v>16676.57999999998</v>
      </c>
      <c r="J67" s="13">
        <f t="shared" si="2"/>
        <v>72664.380000000034</v>
      </c>
      <c r="L67" s="13"/>
    </row>
    <row r="68" spans="1:12" x14ac:dyDescent="0.25">
      <c r="A68" s="46">
        <v>200120200</v>
      </c>
      <c r="B68" s="11" t="s">
        <v>439</v>
      </c>
      <c r="C68" s="11" t="s">
        <v>38</v>
      </c>
      <c r="D68" s="13">
        <v>18747</v>
      </c>
      <c r="E68" s="27">
        <v>184.26</v>
      </c>
      <c r="F68" s="27">
        <v>179.4034190793202</v>
      </c>
      <c r="G68" s="13">
        <f t="shared" si="0"/>
        <v>-91046.322519984009</v>
      </c>
      <c r="H68" s="27">
        <v>176.63</v>
      </c>
      <c r="I68" s="13">
        <f t="shared" si="1"/>
        <v>-51993.287480015904</v>
      </c>
      <c r="J68" s="13">
        <f t="shared" si="2"/>
        <v>-143039.60999999993</v>
      </c>
      <c r="L68" s="13"/>
    </row>
    <row r="69" spans="1:12" x14ac:dyDescent="0.25">
      <c r="A69" s="46">
        <v>100291360</v>
      </c>
      <c r="B69" s="11" t="s">
        <v>209</v>
      </c>
      <c r="C69" s="11" t="s">
        <v>38</v>
      </c>
      <c r="D69" s="13">
        <v>7755</v>
      </c>
      <c r="E69" s="27">
        <v>173.8</v>
      </c>
      <c r="F69" s="27">
        <v>173.28783678454698</v>
      </c>
      <c r="G69" s="13">
        <f t="shared" si="0"/>
        <v>-3971.8257358382389</v>
      </c>
      <c r="H69" s="27">
        <v>176.35</v>
      </c>
      <c r="I69" s="13">
        <f t="shared" si="1"/>
        <v>23747.075735838105</v>
      </c>
      <c r="J69" s="13">
        <f t="shared" si="2"/>
        <v>19775.249999999865</v>
      </c>
      <c r="L69" s="13"/>
    </row>
    <row r="70" spans="1:12" x14ac:dyDescent="0.25">
      <c r="A70" s="46">
        <v>100454140</v>
      </c>
      <c r="B70" s="11" t="s">
        <v>199</v>
      </c>
      <c r="C70" s="11" t="s">
        <v>38</v>
      </c>
      <c r="D70" s="13">
        <v>14930</v>
      </c>
      <c r="E70" s="27">
        <v>175.75</v>
      </c>
      <c r="F70" s="27">
        <v>174.68305286819873</v>
      </c>
      <c r="G70" s="13">
        <f t="shared" si="0"/>
        <v>-15929.520677792978</v>
      </c>
      <c r="H70" s="27">
        <v>176.02</v>
      </c>
      <c r="I70" s="13">
        <f t="shared" si="1"/>
        <v>19960.620677793129</v>
      </c>
      <c r="J70" s="13">
        <f t="shared" si="2"/>
        <v>4031.1000000001513</v>
      </c>
      <c r="L70" s="13"/>
    </row>
    <row r="71" spans="1:12" x14ac:dyDescent="0.25">
      <c r="A71" s="46">
        <v>100274720</v>
      </c>
      <c r="B71" s="11" t="s">
        <v>222</v>
      </c>
      <c r="C71" s="11" t="s">
        <v>38</v>
      </c>
      <c r="D71" s="13">
        <v>14490</v>
      </c>
      <c r="E71" s="27">
        <v>175.02</v>
      </c>
      <c r="F71" s="27">
        <v>173.38331580628596</v>
      </c>
      <c r="G71" s="13">
        <f t="shared" si="0"/>
        <v>-23715.553966916534</v>
      </c>
      <c r="H71" s="27">
        <v>178.02</v>
      </c>
      <c r="I71" s="13">
        <f t="shared" si="1"/>
        <v>67185.55396691653</v>
      </c>
      <c r="J71" s="13">
        <f t="shared" si="2"/>
        <v>43470</v>
      </c>
      <c r="L71" s="13"/>
    </row>
    <row r="72" spans="1:12" x14ac:dyDescent="0.25">
      <c r="A72" s="46">
        <v>100288720</v>
      </c>
      <c r="B72" s="11" t="s">
        <v>137</v>
      </c>
      <c r="C72" s="11" t="s">
        <v>38</v>
      </c>
      <c r="D72" s="13">
        <v>9063</v>
      </c>
      <c r="E72" s="27">
        <v>167.21</v>
      </c>
      <c r="F72" s="27">
        <v>162.59980202507361</v>
      </c>
      <c r="G72" s="13">
        <f t="shared" si="0"/>
        <v>-41782.224246757905</v>
      </c>
      <c r="H72" s="27">
        <v>166.1</v>
      </c>
      <c r="I72" s="13">
        <f t="shared" si="1"/>
        <v>31722.294246757778</v>
      </c>
      <c r="J72" s="13">
        <f t="shared" si="2"/>
        <v>-10059.930000000128</v>
      </c>
      <c r="L72" s="13"/>
    </row>
    <row r="73" spans="1:12" x14ac:dyDescent="0.25">
      <c r="A73" s="46">
        <v>100450890</v>
      </c>
      <c r="B73" s="11" t="s">
        <v>436</v>
      </c>
      <c r="C73" s="11" t="s">
        <v>38</v>
      </c>
      <c r="D73" s="13">
        <v>7073</v>
      </c>
      <c r="E73" s="27">
        <v>179.84</v>
      </c>
      <c r="F73" s="27">
        <v>194.03999999999996</v>
      </c>
      <c r="G73" s="13">
        <f t="shared" si="0"/>
        <v>100436.59999999971</v>
      </c>
      <c r="H73" s="27">
        <v>200.45</v>
      </c>
      <c r="I73" s="13">
        <f t="shared" si="1"/>
        <v>45337.930000000175</v>
      </c>
      <c r="J73" s="13">
        <f t="shared" si="2"/>
        <v>145774.52999999988</v>
      </c>
      <c r="L73" s="13"/>
    </row>
    <row r="74" spans="1:12" x14ac:dyDescent="0.25">
      <c r="A74" s="46">
        <v>100289580</v>
      </c>
      <c r="B74" s="11" t="s">
        <v>158</v>
      </c>
      <c r="C74" s="11" t="s">
        <v>38</v>
      </c>
      <c r="D74" s="13">
        <v>13499</v>
      </c>
      <c r="E74" s="27">
        <v>197.31</v>
      </c>
      <c r="F74" s="27">
        <v>193.29101695774543</v>
      </c>
      <c r="G74" s="13">
        <f t="shared" si="0"/>
        <v>-54252.25208739451</v>
      </c>
      <c r="H74" s="27">
        <v>187.09</v>
      </c>
      <c r="I74" s="13">
        <f t="shared" si="1"/>
        <v>-83707.527912605467</v>
      </c>
      <c r="J74" s="13">
        <f t="shared" si="2"/>
        <v>-137959.77999999997</v>
      </c>
      <c r="L74" s="13"/>
    </row>
    <row r="75" spans="1:12" x14ac:dyDescent="0.25">
      <c r="A75" s="46">
        <v>100274920</v>
      </c>
      <c r="B75" s="11" t="s">
        <v>94</v>
      </c>
      <c r="C75" s="11" t="s">
        <v>38</v>
      </c>
      <c r="D75" s="13">
        <v>19450</v>
      </c>
      <c r="E75" s="27">
        <v>169.93</v>
      </c>
      <c r="F75" s="27">
        <v>169.99700622447796</v>
      </c>
      <c r="G75" s="13">
        <f t="shared" si="0"/>
        <v>1303.27106609613</v>
      </c>
      <c r="H75" s="27">
        <v>169.81</v>
      </c>
      <c r="I75" s="13">
        <f t="shared" si="1"/>
        <v>-3637.2710660962184</v>
      </c>
      <c r="J75" s="13">
        <f t="shared" si="2"/>
        <v>-2334.0000000000882</v>
      </c>
      <c r="L75" s="13"/>
    </row>
    <row r="76" spans="1:12" x14ac:dyDescent="0.25">
      <c r="A76" s="46">
        <v>100291500</v>
      </c>
      <c r="B76" s="11" t="s">
        <v>299</v>
      </c>
      <c r="C76" s="11" t="s">
        <v>38</v>
      </c>
      <c r="D76" s="13">
        <v>36532</v>
      </c>
      <c r="E76" s="27">
        <v>154.19999999999999</v>
      </c>
      <c r="F76" s="27">
        <v>157.47126135126359</v>
      </c>
      <c r="G76" s="13">
        <f t="shared" ref="G76:G169" si="3">(F76-E76)*D76</f>
        <v>119505.71968436197</v>
      </c>
      <c r="H76" s="27">
        <v>159.28</v>
      </c>
      <c r="I76" s="13">
        <f t="shared" ref="I76:I169" si="4">(H76-F76)*D76</f>
        <v>66076.840315638474</v>
      </c>
      <c r="J76" s="13">
        <f t="shared" ref="J76:J169" si="5">G76+I76</f>
        <v>185582.56000000046</v>
      </c>
      <c r="L76" s="13"/>
    </row>
    <row r="77" spans="1:12" x14ac:dyDescent="0.25">
      <c r="A77" s="46">
        <v>100274880</v>
      </c>
      <c r="B77" s="11" t="s">
        <v>242</v>
      </c>
      <c r="C77" s="11" t="s">
        <v>38</v>
      </c>
      <c r="D77" s="13">
        <v>17893</v>
      </c>
      <c r="E77" s="27">
        <v>162.83000000000001</v>
      </c>
      <c r="F77" s="27">
        <v>162.75383426159806</v>
      </c>
      <c r="G77" s="13">
        <f t="shared" si="3"/>
        <v>-1362.8335572261681</v>
      </c>
      <c r="H77" s="27">
        <v>163.71</v>
      </c>
      <c r="I77" s="13">
        <f t="shared" si="4"/>
        <v>17108.673557226088</v>
      </c>
      <c r="J77" s="13">
        <f t="shared" si="5"/>
        <v>15745.83999999992</v>
      </c>
      <c r="L77" s="13"/>
    </row>
    <row r="78" spans="1:12" s="11" customFormat="1" x14ac:dyDescent="0.25">
      <c r="A78" s="48"/>
      <c r="B78" s="35"/>
      <c r="C78" s="36" t="s">
        <v>567</v>
      </c>
      <c r="D78" s="42">
        <f>SUBTOTAL(9,D43:D77)</f>
        <v>499461.8</v>
      </c>
      <c r="E78" s="44"/>
      <c r="F78" s="44"/>
      <c r="G78" s="42">
        <f>SUBTOTAL(9,G43:G77)</f>
        <v>57251.103091702047</v>
      </c>
      <c r="H78" s="44"/>
      <c r="I78" s="42">
        <f>SUBTOTAL(9,I43:I77)</f>
        <v>91710.826908298099</v>
      </c>
      <c r="J78" s="42">
        <f>SUBTOTAL(9,J43:J77)</f>
        <v>148961.93000000011</v>
      </c>
      <c r="K78" s="13"/>
      <c r="L78" s="13"/>
    </row>
    <row r="79" spans="1:12" s="11" customFormat="1" ht="3" customHeight="1" x14ac:dyDescent="0.25">
      <c r="A79" s="46"/>
      <c r="C79" s="33"/>
      <c r="D79" s="39"/>
      <c r="E79" s="45"/>
      <c r="F79" s="45"/>
      <c r="G79" s="39"/>
      <c r="H79" s="45"/>
      <c r="I79" s="39"/>
      <c r="J79" s="39"/>
      <c r="K79" s="13"/>
      <c r="L79" s="13"/>
    </row>
    <row r="80" spans="1:12" x14ac:dyDescent="0.25">
      <c r="A80" s="46">
        <v>100453350</v>
      </c>
      <c r="B80" s="11" t="s">
        <v>434</v>
      </c>
      <c r="C80" s="11" t="s">
        <v>435</v>
      </c>
      <c r="D80" s="13">
        <v>14566</v>
      </c>
      <c r="E80" s="27">
        <v>146.94</v>
      </c>
      <c r="F80" s="27">
        <v>156.10999999999999</v>
      </c>
      <c r="G80" s="13">
        <f t="shared" si="3"/>
        <v>133570.21999999983</v>
      </c>
      <c r="H80" s="27">
        <v>158.38999999999999</v>
      </c>
      <c r="I80" s="13">
        <f t="shared" si="4"/>
        <v>33210.480000000018</v>
      </c>
      <c r="J80" s="13">
        <f t="shared" si="5"/>
        <v>166780.69999999984</v>
      </c>
      <c r="L80" s="13"/>
    </row>
    <row r="81" spans="1:12" s="11" customFormat="1" x14ac:dyDescent="0.25">
      <c r="A81" s="48"/>
      <c r="B81" s="35"/>
      <c r="C81" s="36" t="s">
        <v>568</v>
      </c>
      <c r="D81" s="42">
        <f>SUBTOTAL(9,D80:D80)</f>
        <v>14566</v>
      </c>
      <c r="E81" s="44"/>
      <c r="F81" s="44"/>
      <c r="G81" s="42">
        <f>SUBTOTAL(9,G80:G80)</f>
        <v>133570.21999999983</v>
      </c>
      <c r="H81" s="44"/>
      <c r="I81" s="42">
        <f>SUBTOTAL(9,I80:I80)</f>
        <v>33210.480000000018</v>
      </c>
      <c r="J81" s="42">
        <f>SUBTOTAL(9,J80:J80)</f>
        <v>166780.69999999984</v>
      </c>
      <c r="K81" s="13"/>
      <c r="L81" s="13"/>
    </row>
    <row r="82" spans="1:12" s="11" customFormat="1" ht="3" customHeight="1" x14ac:dyDescent="0.25">
      <c r="A82" s="46"/>
      <c r="C82" s="33"/>
      <c r="D82" s="39"/>
      <c r="E82" s="45"/>
      <c r="F82" s="45"/>
      <c r="G82" s="39"/>
      <c r="H82" s="45"/>
      <c r="I82" s="39"/>
      <c r="J82" s="39"/>
      <c r="K82" s="13"/>
      <c r="L82" s="13"/>
    </row>
    <row r="83" spans="1:12" x14ac:dyDescent="0.25">
      <c r="A83" s="46">
        <v>201224380</v>
      </c>
      <c r="B83" s="11" t="s">
        <v>533</v>
      </c>
      <c r="C83" s="11" t="s">
        <v>534</v>
      </c>
      <c r="D83" s="13">
        <v>95.22</v>
      </c>
      <c r="E83" s="27">
        <v>206.43</v>
      </c>
      <c r="F83" s="27">
        <v>211.68</v>
      </c>
      <c r="G83" s="13">
        <f t="shared" si="3"/>
        <v>499.90499999999997</v>
      </c>
      <c r="H83" s="27">
        <v>216.36</v>
      </c>
      <c r="I83" s="13">
        <f t="shared" si="4"/>
        <v>445.62960000000066</v>
      </c>
      <c r="J83" s="13">
        <f t="shared" si="5"/>
        <v>945.53460000000064</v>
      </c>
      <c r="L83" s="13"/>
    </row>
    <row r="84" spans="1:12" x14ac:dyDescent="0.25">
      <c r="A84" s="46">
        <v>201274720</v>
      </c>
      <c r="B84" s="11" t="s">
        <v>552</v>
      </c>
      <c r="C84" s="11" t="s">
        <v>534</v>
      </c>
      <c r="D84" s="13">
        <v>0</v>
      </c>
      <c r="E84" s="27">
        <v>181.61</v>
      </c>
      <c r="F84" s="27">
        <v>198.07000000000005</v>
      </c>
      <c r="G84" s="13">
        <f t="shared" si="3"/>
        <v>0</v>
      </c>
      <c r="H84" s="27">
        <v>206.07</v>
      </c>
      <c r="I84" s="13">
        <f t="shared" si="4"/>
        <v>0</v>
      </c>
      <c r="J84" s="13">
        <f t="shared" si="5"/>
        <v>0</v>
      </c>
      <c r="L84" s="13"/>
    </row>
    <row r="85" spans="1:12" x14ac:dyDescent="0.25">
      <c r="A85" s="46">
        <v>201274710</v>
      </c>
      <c r="B85" s="11" t="s">
        <v>560</v>
      </c>
      <c r="C85" s="11" t="s">
        <v>534</v>
      </c>
      <c r="D85" s="13">
        <v>0</v>
      </c>
      <c r="E85" s="27">
        <v>170.76</v>
      </c>
      <c r="F85" s="27">
        <v>175.73</v>
      </c>
      <c r="G85" s="13">
        <f t="shared" si="3"/>
        <v>0</v>
      </c>
      <c r="H85" s="27">
        <v>180.65</v>
      </c>
      <c r="I85" s="13">
        <f t="shared" si="4"/>
        <v>0</v>
      </c>
      <c r="J85" s="13">
        <f t="shared" si="5"/>
        <v>0</v>
      </c>
      <c r="L85" s="13"/>
    </row>
    <row r="86" spans="1:12" s="11" customFormat="1" x14ac:dyDescent="0.25">
      <c r="A86" s="48"/>
      <c r="B86" s="35"/>
      <c r="C86" s="36" t="s">
        <v>569</v>
      </c>
      <c r="D86" s="42">
        <f>SUBTOTAL(9,D83:D85)</f>
        <v>95.22</v>
      </c>
      <c r="E86" s="44"/>
      <c r="F86" s="44"/>
      <c r="G86" s="42">
        <f>SUBTOTAL(9,G83:G85)</f>
        <v>499.90499999999997</v>
      </c>
      <c r="H86" s="44"/>
      <c r="I86" s="42">
        <f>SUBTOTAL(9,I83:I85)</f>
        <v>445.62960000000066</v>
      </c>
      <c r="J86" s="42">
        <f>SUBTOTAL(9,J83:J85)</f>
        <v>945.53460000000064</v>
      </c>
      <c r="K86" s="13"/>
      <c r="L86" s="13"/>
    </row>
    <row r="87" spans="1:12" s="11" customFormat="1" ht="3" customHeight="1" x14ac:dyDescent="0.25">
      <c r="A87" s="46"/>
      <c r="C87" s="33"/>
      <c r="D87" s="39"/>
      <c r="E87" s="45"/>
      <c r="F87" s="45"/>
      <c r="G87" s="39"/>
      <c r="H87" s="45"/>
      <c r="I87" s="39"/>
      <c r="J87" s="39"/>
      <c r="K87" s="13"/>
      <c r="L87" s="13"/>
    </row>
    <row r="88" spans="1:12" x14ac:dyDescent="0.25">
      <c r="A88" s="46">
        <v>100267790</v>
      </c>
      <c r="B88" s="11" t="s">
        <v>429</v>
      </c>
      <c r="C88" s="11" t="s">
        <v>280</v>
      </c>
      <c r="D88" s="13">
        <v>4439</v>
      </c>
      <c r="E88" s="27">
        <v>197.16</v>
      </c>
      <c r="F88" s="27">
        <v>199.8541308487498</v>
      </c>
      <c r="G88" s="13">
        <f t="shared" si="3"/>
        <v>11959.246837600396</v>
      </c>
      <c r="H88" s="27">
        <v>197.69</v>
      </c>
      <c r="I88" s="13">
        <f t="shared" si="4"/>
        <v>-9606.5768376003907</v>
      </c>
      <c r="J88" s="13">
        <f t="shared" si="5"/>
        <v>2352.6700000000055</v>
      </c>
      <c r="L88" s="13"/>
    </row>
    <row r="89" spans="1:12" x14ac:dyDescent="0.25">
      <c r="A89" s="46">
        <v>100287760</v>
      </c>
      <c r="B89" s="11" t="s">
        <v>279</v>
      </c>
      <c r="C89" s="11" t="s">
        <v>280</v>
      </c>
      <c r="D89" s="13">
        <v>29278</v>
      </c>
      <c r="E89" s="27">
        <v>176.02</v>
      </c>
      <c r="F89" s="27">
        <v>178.7525054015185</v>
      </c>
      <c r="G89" s="13">
        <f t="shared" si="3"/>
        <v>80002.293145658492</v>
      </c>
      <c r="H89" s="27">
        <v>179.64</v>
      </c>
      <c r="I89" s="13">
        <f t="shared" si="4"/>
        <v>25984.066854340814</v>
      </c>
      <c r="J89" s="13">
        <f t="shared" si="5"/>
        <v>105986.3599999993</v>
      </c>
      <c r="L89" s="13"/>
    </row>
    <row r="90" spans="1:12" s="11" customFormat="1" x14ac:dyDescent="0.25">
      <c r="A90" s="48"/>
      <c r="B90" s="35"/>
      <c r="C90" s="36" t="s">
        <v>570</v>
      </c>
      <c r="D90" s="42">
        <f>SUBTOTAL(9,D88:D89)</f>
        <v>33717</v>
      </c>
      <c r="E90" s="44"/>
      <c r="F90" s="44"/>
      <c r="G90" s="42">
        <f>SUBTOTAL(9,G88:G89)</f>
        <v>91961.539983258888</v>
      </c>
      <c r="H90" s="44"/>
      <c r="I90" s="42">
        <f>SUBTOTAL(9,I88:I89)</f>
        <v>16377.490016740423</v>
      </c>
      <c r="J90" s="42">
        <f>SUBTOTAL(9,J88:J89)</f>
        <v>108339.0299999993</v>
      </c>
      <c r="K90" s="13"/>
      <c r="L90" s="13"/>
    </row>
    <row r="91" spans="1:12" s="11" customFormat="1" ht="3" customHeight="1" x14ac:dyDescent="0.25">
      <c r="A91" s="46"/>
      <c r="C91" s="33"/>
      <c r="D91" s="39"/>
      <c r="E91" s="45"/>
      <c r="F91" s="45"/>
      <c r="G91" s="39"/>
      <c r="H91" s="45"/>
      <c r="I91" s="39"/>
      <c r="J91" s="39"/>
      <c r="K91" s="13"/>
      <c r="L91" s="13"/>
    </row>
    <row r="92" spans="1:12" x14ac:dyDescent="0.25">
      <c r="A92" s="46">
        <v>200232210</v>
      </c>
      <c r="B92" s="11" t="s">
        <v>451</v>
      </c>
      <c r="C92" s="11" t="s">
        <v>129</v>
      </c>
      <c r="D92" s="13">
        <v>30281</v>
      </c>
      <c r="E92" s="27">
        <v>149.12</v>
      </c>
      <c r="F92" s="27">
        <v>149.04006696906515</v>
      </c>
      <c r="G92" s="13">
        <f t="shared" si="3"/>
        <v>-2420.4521097382949</v>
      </c>
      <c r="H92" s="27">
        <v>147.65</v>
      </c>
      <c r="I92" s="13">
        <f t="shared" si="4"/>
        <v>-42092.617890261674</v>
      </c>
      <c r="J92" s="13">
        <f t="shared" si="5"/>
        <v>-44513.069999999971</v>
      </c>
      <c r="L92" s="13"/>
    </row>
    <row r="93" spans="1:12" x14ac:dyDescent="0.25">
      <c r="A93" s="46">
        <v>100286370</v>
      </c>
      <c r="B93" s="11" t="s">
        <v>128</v>
      </c>
      <c r="C93" s="11" t="s">
        <v>129</v>
      </c>
      <c r="D93" s="13">
        <v>30258</v>
      </c>
      <c r="E93" s="27">
        <v>161.49</v>
      </c>
      <c r="F93" s="27">
        <v>162.12412973160394</v>
      </c>
      <c r="G93" s="13">
        <f t="shared" si="3"/>
        <v>19187.497418871848</v>
      </c>
      <c r="H93" s="27">
        <v>164.92</v>
      </c>
      <c r="I93" s="13">
        <f t="shared" si="4"/>
        <v>84597.4425811275</v>
      </c>
      <c r="J93" s="13">
        <f t="shared" si="5"/>
        <v>103784.93999999935</v>
      </c>
      <c r="L93" s="13"/>
    </row>
    <row r="94" spans="1:12" x14ac:dyDescent="0.25">
      <c r="A94" s="46">
        <v>100267530</v>
      </c>
      <c r="B94" s="11" t="s">
        <v>402</v>
      </c>
      <c r="C94" s="11" t="s">
        <v>129</v>
      </c>
      <c r="D94" s="13">
        <v>16937</v>
      </c>
      <c r="E94" s="27">
        <v>184.44</v>
      </c>
      <c r="F94" s="27">
        <v>185.67798061317015</v>
      </c>
      <c r="G94" s="13">
        <f t="shared" si="3"/>
        <v>20967.677645262855</v>
      </c>
      <c r="H94" s="27">
        <v>185.11</v>
      </c>
      <c r="I94" s="13">
        <f t="shared" si="4"/>
        <v>-9619.8876452625846</v>
      </c>
      <c r="J94" s="13">
        <f t="shared" si="5"/>
        <v>11347.79000000027</v>
      </c>
      <c r="L94" s="13"/>
    </row>
    <row r="95" spans="1:12" x14ac:dyDescent="0.25">
      <c r="A95" s="46">
        <v>100289980</v>
      </c>
      <c r="B95" s="11" t="s">
        <v>166</v>
      </c>
      <c r="C95" s="11" t="s">
        <v>129</v>
      </c>
      <c r="D95" s="13">
        <v>11426</v>
      </c>
      <c r="E95" s="27">
        <v>183.92</v>
      </c>
      <c r="F95" s="27">
        <v>182.20143228519888</v>
      </c>
      <c r="G95" s="13">
        <f t="shared" si="3"/>
        <v>-19636.354709317493</v>
      </c>
      <c r="H95" s="27">
        <v>179.78</v>
      </c>
      <c r="I95" s="13">
        <f t="shared" si="4"/>
        <v>-27667.28529068235</v>
      </c>
      <c r="J95" s="13">
        <f t="shared" si="5"/>
        <v>-47303.639999999839</v>
      </c>
      <c r="L95" s="13"/>
    </row>
    <row r="96" spans="1:12" x14ac:dyDescent="0.25">
      <c r="A96" s="46">
        <v>100290170</v>
      </c>
      <c r="B96" s="11" t="s">
        <v>167</v>
      </c>
      <c r="C96" s="11" t="s">
        <v>129</v>
      </c>
      <c r="D96" s="13">
        <v>18120</v>
      </c>
      <c r="E96" s="27">
        <v>177.26</v>
      </c>
      <c r="F96" s="27">
        <v>181.61675497821358</v>
      </c>
      <c r="G96" s="13">
        <f t="shared" si="3"/>
        <v>78944.400205230195</v>
      </c>
      <c r="H96" s="27">
        <v>184.12</v>
      </c>
      <c r="I96" s="13">
        <f t="shared" si="4"/>
        <v>45358.79979477005</v>
      </c>
      <c r="J96" s="13">
        <f t="shared" si="5"/>
        <v>124303.20000000024</v>
      </c>
      <c r="L96" s="13"/>
    </row>
    <row r="97" spans="1:12" s="11" customFormat="1" x14ac:dyDescent="0.25">
      <c r="A97" s="48"/>
      <c r="B97" s="35"/>
      <c r="C97" s="36" t="s">
        <v>571</v>
      </c>
      <c r="D97" s="42">
        <f>SUBTOTAL(9,D92:D96)</f>
        <v>107022</v>
      </c>
      <c r="E97" s="44"/>
      <c r="F97" s="44"/>
      <c r="G97" s="42">
        <f>SUBTOTAL(9,G92:G96)</f>
        <v>97042.768450309115</v>
      </c>
      <c r="H97" s="44"/>
      <c r="I97" s="42">
        <f>SUBTOTAL(9,I92:I96)</f>
        <v>50576.451549690944</v>
      </c>
      <c r="J97" s="42">
        <f>SUBTOTAL(9,J92:J96)</f>
        <v>147619.22000000006</v>
      </c>
      <c r="K97" s="13"/>
      <c r="L97" s="13"/>
    </row>
    <row r="98" spans="1:12" s="11" customFormat="1" ht="3" customHeight="1" x14ac:dyDescent="0.25">
      <c r="A98" s="46"/>
      <c r="C98" s="33"/>
      <c r="D98" s="39"/>
      <c r="E98" s="45"/>
      <c r="F98" s="45"/>
      <c r="G98" s="39"/>
      <c r="H98" s="45"/>
      <c r="I98" s="39"/>
      <c r="J98" s="39"/>
      <c r="K98" s="13"/>
      <c r="L98" s="13"/>
    </row>
    <row r="99" spans="1:12" x14ac:dyDescent="0.25">
      <c r="A99" s="46">
        <v>201237680</v>
      </c>
      <c r="B99" s="11" t="s">
        <v>531</v>
      </c>
      <c r="C99" s="11" t="s">
        <v>532</v>
      </c>
      <c r="D99" s="13">
        <v>2128.5100000000002</v>
      </c>
      <c r="E99" s="27">
        <v>178.53</v>
      </c>
      <c r="F99" s="27">
        <v>174.35296390917384</v>
      </c>
      <c r="G99" s="13">
        <f t="shared" si="3"/>
        <v>-8890.8630896843988</v>
      </c>
      <c r="H99" s="27">
        <v>176.42</v>
      </c>
      <c r="I99" s="13">
        <f t="shared" si="4"/>
        <v>4399.7069896843686</v>
      </c>
      <c r="J99" s="13">
        <f t="shared" si="5"/>
        <v>-4491.1561000000302</v>
      </c>
      <c r="L99" s="13"/>
    </row>
    <row r="100" spans="1:12" s="11" customFormat="1" x14ac:dyDescent="0.25">
      <c r="A100" s="48"/>
      <c r="B100" s="35"/>
      <c r="C100" s="36" t="s">
        <v>572</v>
      </c>
      <c r="D100" s="42">
        <f>SUBTOTAL(9,D99:D99)</f>
        <v>2128.5100000000002</v>
      </c>
      <c r="E100" s="44"/>
      <c r="F100" s="44"/>
      <c r="G100" s="42">
        <f>SUBTOTAL(9,G99:G99)</f>
        <v>-8890.8630896843988</v>
      </c>
      <c r="H100" s="44"/>
      <c r="I100" s="42">
        <f>SUBTOTAL(9,I99:I99)</f>
        <v>4399.7069896843686</v>
      </c>
      <c r="J100" s="42">
        <f>SUBTOTAL(9,J99:J99)</f>
        <v>-4491.1561000000302</v>
      </c>
      <c r="K100" s="13"/>
      <c r="L100" s="13"/>
    </row>
    <row r="101" spans="1:12" s="11" customFormat="1" ht="3" customHeight="1" x14ac:dyDescent="0.25">
      <c r="A101" s="46"/>
      <c r="C101" s="33"/>
      <c r="D101" s="39"/>
      <c r="E101" s="45"/>
      <c r="F101" s="45"/>
      <c r="G101" s="39"/>
      <c r="H101" s="45"/>
      <c r="I101" s="39"/>
      <c r="J101" s="39"/>
      <c r="K101" s="13"/>
      <c r="L101" s="13"/>
    </row>
    <row r="102" spans="1:12" x14ac:dyDescent="0.25">
      <c r="A102" s="46">
        <v>100274460</v>
      </c>
      <c r="B102" s="11" t="s">
        <v>246</v>
      </c>
      <c r="C102" s="11" t="s">
        <v>55</v>
      </c>
      <c r="D102" s="13">
        <v>18254</v>
      </c>
      <c r="E102" s="27">
        <v>227.66</v>
      </c>
      <c r="F102" s="27">
        <v>229.13491555851914</v>
      </c>
      <c r="G102" s="13">
        <f t="shared" si="3"/>
        <v>26923.108605208439</v>
      </c>
      <c r="H102" s="27">
        <v>228.67</v>
      </c>
      <c r="I102" s="13">
        <f t="shared" si="4"/>
        <v>-8486.5686052086039</v>
      </c>
      <c r="J102" s="13">
        <f t="shared" si="5"/>
        <v>18436.539999999834</v>
      </c>
      <c r="L102" s="13"/>
    </row>
    <row r="103" spans="1:12" x14ac:dyDescent="0.25">
      <c r="A103" s="46">
        <v>100275040</v>
      </c>
      <c r="B103" s="11" t="s">
        <v>223</v>
      </c>
      <c r="C103" s="11" t="s">
        <v>55</v>
      </c>
      <c r="D103" s="13">
        <v>48169</v>
      </c>
      <c r="E103" s="27">
        <v>197.48</v>
      </c>
      <c r="F103" s="27">
        <v>199.75945206571541</v>
      </c>
      <c r="G103" s="13">
        <f t="shared" si="3"/>
        <v>109798.92655344597</v>
      </c>
      <c r="H103" s="27">
        <v>199.34</v>
      </c>
      <c r="I103" s="13">
        <f t="shared" si="4"/>
        <v>-20204.586553445315</v>
      </c>
      <c r="J103" s="13">
        <f t="shared" si="5"/>
        <v>89594.340000000651</v>
      </c>
      <c r="L103" s="13"/>
    </row>
    <row r="104" spans="1:12" x14ac:dyDescent="0.25">
      <c r="A104" s="46">
        <v>100283340</v>
      </c>
      <c r="B104" s="11" t="s">
        <v>318</v>
      </c>
      <c r="C104" s="11" t="s">
        <v>55</v>
      </c>
      <c r="D104" s="13">
        <v>39188</v>
      </c>
      <c r="E104" s="27">
        <v>163.53</v>
      </c>
      <c r="F104" s="27">
        <v>163.08081225259158</v>
      </c>
      <c r="G104" s="13">
        <f t="shared" si="3"/>
        <v>-17602.769445441016</v>
      </c>
      <c r="H104" s="27">
        <v>159.99</v>
      </c>
      <c r="I104" s="13">
        <f t="shared" si="4"/>
        <v>-121122.75055455868</v>
      </c>
      <c r="J104" s="13">
        <f t="shared" si="5"/>
        <v>-138725.5199999997</v>
      </c>
      <c r="L104" s="13"/>
    </row>
    <row r="105" spans="1:12" x14ac:dyDescent="0.25">
      <c r="A105" s="46">
        <v>200204440</v>
      </c>
      <c r="B105" s="11" t="s">
        <v>447</v>
      </c>
      <c r="C105" s="11" t="s">
        <v>55</v>
      </c>
      <c r="D105" s="13">
        <v>16459.240000000002</v>
      </c>
      <c r="E105" s="27">
        <v>183.26</v>
      </c>
      <c r="F105" s="27">
        <v>181.48</v>
      </c>
      <c r="G105" s="13">
        <f t="shared" si="3"/>
        <v>-29297.447200000021</v>
      </c>
      <c r="H105" s="27">
        <v>179.23</v>
      </c>
      <c r="I105" s="13">
        <f t="shared" si="4"/>
        <v>-37033.29</v>
      </c>
      <c r="J105" s="13">
        <f t="shared" si="5"/>
        <v>-66330.737200000018</v>
      </c>
      <c r="L105" s="13"/>
    </row>
    <row r="106" spans="1:12" x14ac:dyDescent="0.25">
      <c r="A106" s="46">
        <v>100284940</v>
      </c>
      <c r="B106" s="11" t="s">
        <v>211</v>
      </c>
      <c r="C106" s="11" t="s">
        <v>55</v>
      </c>
      <c r="D106" s="13">
        <v>24492</v>
      </c>
      <c r="E106" s="27">
        <v>185.2</v>
      </c>
      <c r="F106" s="27">
        <v>184.40107350204346</v>
      </c>
      <c r="G106" s="13">
        <f t="shared" si="3"/>
        <v>-19567.307787951311</v>
      </c>
      <c r="H106" s="27">
        <v>187.16</v>
      </c>
      <c r="I106" s="13">
        <f t="shared" si="4"/>
        <v>67571.627787951511</v>
      </c>
      <c r="J106" s="13">
        <f t="shared" si="5"/>
        <v>48004.320000000196</v>
      </c>
      <c r="L106" s="13"/>
    </row>
    <row r="107" spans="1:12" x14ac:dyDescent="0.25">
      <c r="A107" s="46">
        <v>100266970</v>
      </c>
      <c r="B107" s="11" t="s">
        <v>54</v>
      </c>
      <c r="C107" s="11" t="s">
        <v>55</v>
      </c>
      <c r="D107" s="13">
        <v>26671.15</v>
      </c>
      <c r="E107" s="27">
        <v>168.91</v>
      </c>
      <c r="F107" s="27">
        <v>172.53138434048128</v>
      </c>
      <c r="G107" s="13">
        <f t="shared" si="3"/>
        <v>96586.484952627419</v>
      </c>
      <c r="H107" s="27">
        <v>171.82</v>
      </c>
      <c r="I107" s="13">
        <f t="shared" si="4"/>
        <v>-18973.438452627513</v>
      </c>
      <c r="J107" s="13">
        <f t="shared" si="5"/>
        <v>77613.046499999909</v>
      </c>
      <c r="L107" s="13"/>
    </row>
    <row r="108" spans="1:12" x14ac:dyDescent="0.25">
      <c r="A108" s="46">
        <v>200221040</v>
      </c>
      <c r="B108" s="11" t="s">
        <v>446</v>
      </c>
      <c r="C108" s="11" t="s">
        <v>55</v>
      </c>
      <c r="D108" s="13">
        <v>13633</v>
      </c>
      <c r="E108" s="27">
        <v>183.1</v>
      </c>
      <c r="F108" s="27">
        <v>189.80211865396595</v>
      </c>
      <c r="G108" s="13">
        <f t="shared" si="3"/>
        <v>91369.983609517847</v>
      </c>
      <c r="H108" s="27">
        <v>190.64</v>
      </c>
      <c r="I108" s="13">
        <f t="shared" si="4"/>
        <v>11422.836390482043</v>
      </c>
      <c r="J108" s="13">
        <f t="shared" si="5"/>
        <v>102792.81999999989</v>
      </c>
      <c r="L108" s="13"/>
    </row>
    <row r="109" spans="1:12" x14ac:dyDescent="0.25">
      <c r="A109" s="46">
        <v>100267080</v>
      </c>
      <c r="B109" s="11" t="s">
        <v>370</v>
      </c>
      <c r="C109" s="11" t="s">
        <v>55</v>
      </c>
      <c r="D109" s="13">
        <v>22373.84</v>
      </c>
      <c r="E109" s="27">
        <v>183.71</v>
      </c>
      <c r="F109" s="27">
        <v>186.36826910565372</v>
      </c>
      <c r="G109" s="13">
        <f t="shared" si="3"/>
        <v>59475.687646839331</v>
      </c>
      <c r="H109" s="27">
        <v>186.34</v>
      </c>
      <c r="I109" s="13">
        <f t="shared" si="4"/>
        <v>-632.48844683943378</v>
      </c>
      <c r="J109" s="13">
        <f t="shared" si="5"/>
        <v>58843.199199999901</v>
      </c>
      <c r="L109" s="13"/>
    </row>
    <row r="110" spans="1:12" s="11" customFormat="1" x14ac:dyDescent="0.25">
      <c r="A110" s="48"/>
      <c r="B110" s="35"/>
      <c r="C110" s="36" t="s">
        <v>573</v>
      </c>
      <c r="D110" s="42">
        <f>SUBTOTAL(9,D102:D109)</f>
        <v>209240.22999999998</v>
      </c>
      <c r="E110" s="44"/>
      <c r="F110" s="44"/>
      <c r="G110" s="42">
        <f>SUBTOTAL(9,G102:G109)</f>
        <v>317686.66693424666</v>
      </c>
      <c r="H110" s="44"/>
      <c r="I110" s="42">
        <f>SUBTOTAL(9,I102:I109)</f>
        <v>-127458.658434246</v>
      </c>
      <c r="J110" s="42">
        <f>SUBTOTAL(9,J102:J109)</f>
        <v>190228.00850000069</v>
      </c>
      <c r="K110" s="13"/>
      <c r="L110" s="13"/>
    </row>
    <row r="111" spans="1:12" s="11" customFormat="1" ht="3" customHeight="1" x14ac:dyDescent="0.25">
      <c r="A111" s="46"/>
      <c r="C111" s="33"/>
      <c r="D111" s="39"/>
      <c r="E111" s="45"/>
      <c r="F111" s="45"/>
      <c r="G111" s="39"/>
      <c r="H111" s="45"/>
      <c r="I111" s="39"/>
      <c r="J111" s="39"/>
      <c r="K111" s="13"/>
      <c r="L111" s="13"/>
    </row>
    <row r="112" spans="1:12" x14ac:dyDescent="0.25">
      <c r="A112" s="46">
        <v>100290790</v>
      </c>
      <c r="B112" s="11" t="s">
        <v>183</v>
      </c>
      <c r="C112" s="11" t="s">
        <v>184</v>
      </c>
      <c r="D112" s="13">
        <v>10855</v>
      </c>
      <c r="E112" s="27">
        <v>168.37</v>
      </c>
      <c r="F112" s="27">
        <v>169.17947391789676</v>
      </c>
      <c r="G112" s="13">
        <f t="shared" si="3"/>
        <v>8786.839378769253</v>
      </c>
      <c r="H112" s="27">
        <v>169.97</v>
      </c>
      <c r="I112" s="13">
        <f t="shared" si="4"/>
        <v>8581.1606212306851</v>
      </c>
      <c r="J112" s="13">
        <f t="shared" si="5"/>
        <v>17367.999999999938</v>
      </c>
      <c r="L112" s="13"/>
    </row>
    <row r="113" spans="1:12" x14ac:dyDescent="0.25">
      <c r="A113" s="46">
        <v>100287490</v>
      </c>
      <c r="B113" s="11" t="s">
        <v>367</v>
      </c>
      <c r="C113" s="11" t="s">
        <v>184</v>
      </c>
      <c r="D113" s="13">
        <v>16442</v>
      </c>
      <c r="E113" s="27">
        <v>189.61</v>
      </c>
      <c r="F113" s="27">
        <v>190.1244284051528</v>
      </c>
      <c r="G113" s="13">
        <f t="shared" si="3"/>
        <v>8458.2318375220875</v>
      </c>
      <c r="H113" s="27">
        <v>191.29</v>
      </c>
      <c r="I113" s="13">
        <f t="shared" si="4"/>
        <v>19164.328162477559</v>
      </c>
      <c r="J113" s="13">
        <f t="shared" si="5"/>
        <v>27622.559999999648</v>
      </c>
      <c r="L113" s="13"/>
    </row>
    <row r="114" spans="1:12" s="11" customFormat="1" x14ac:dyDescent="0.25">
      <c r="A114" s="48"/>
      <c r="B114" s="35"/>
      <c r="C114" s="36" t="s">
        <v>574</v>
      </c>
      <c r="D114" s="42">
        <f>SUBTOTAL(9,D112:D113)</f>
        <v>27297</v>
      </c>
      <c r="E114" s="44"/>
      <c r="F114" s="44"/>
      <c r="G114" s="42">
        <f>SUBTOTAL(9,G112:G113)</f>
        <v>17245.071216291341</v>
      </c>
      <c r="H114" s="44"/>
      <c r="I114" s="42">
        <f>SUBTOTAL(9,I112:I113)</f>
        <v>27745.488783708242</v>
      </c>
      <c r="J114" s="42">
        <f>SUBTOTAL(9,J112:J113)</f>
        <v>44990.55999999959</v>
      </c>
      <c r="K114" s="13"/>
      <c r="L114" s="13"/>
    </row>
    <row r="115" spans="1:12" s="11" customFormat="1" ht="3" customHeight="1" x14ac:dyDescent="0.25">
      <c r="A115" s="46"/>
      <c r="C115" s="33"/>
      <c r="D115" s="39"/>
      <c r="E115" s="45"/>
      <c r="F115" s="45"/>
      <c r="G115" s="39"/>
      <c r="H115" s="45"/>
      <c r="I115" s="39"/>
      <c r="J115" s="39"/>
      <c r="K115" s="13"/>
      <c r="L115" s="13"/>
    </row>
    <row r="116" spans="1:12" x14ac:dyDescent="0.25">
      <c r="A116" s="46">
        <v>201136580</v>
      </c>
      <c r="B116" s="11" t="s">
        <v>528</v>
      </c>
      <c r="C116" s="11" t="s">
        <v>529</v>
      </c>
      <c r="D116" s="13">
        <v>4028</v>
      </c>
      <c r="E116" s="27">
        <v>196.53</v>
      </c>
      <c r="F116" s="27">
        <v>207.00669021166942</v>
      </c>
      <c r="G116" s="13">
        <f t="shared" si="3"/>
        <v>42200.108172604429</v>
      </c>
      <c r="H116" s="27">
        <v>203.72</v>
      </c>
      <c r="I116" s="13">
        <f t="shared" si="4"/>
        <v>-13238.788172604438</v>
      </c>
      <c r="J116" s="13">
        <f t="shared" si="5"/>
        <v>28961.319999999992</v>
      </c>
      <c r="L116" s="13"/>
    </row>
    <row r="117" spans="1:12" s="11" customFormat="1" x14ac:dyDescent="0.25">
      <c r="A117" s="48"/>
      <c r="B117" s="35"/>
      <c r="C117" s="36" t="s">
        <v>575</v>
      </c>
      <c r="D117" s="42">
        <f>SUBTOTAL(9,D116:D116)</f>
        <v>4028</v>
      </c>
      <c r="E117" s="44"/>
      <c r="F117" s="44"/>
      <c r="G117" s="42">
        <f>SUBTOTAL(9,G116:G116)</f>
        <v>42200.108172604429</v>
      </c>
      <c r="H117" s="44"/>
      <c r="I117" s="42">
        <f>SUBTOTAL(9,I116:I116)</f>
        <v>-13238.788172604438</v>
      </c>
      <c r="J117" s="42">
        <f>SUBTOTAL(9,J116:J116)</f>
        <v>28961.319999999992</v>
      </c>
      <c r="K117" s="13"/>
      <c r="L117" s="13"/>
    </row>
    <row r="118" spans="1:12" s="11" customFormat="1" ht="3" customHeight="1" x14ac:dyDescent="0.25">
      <c r="A118" s="46"/>
      <c r="C118" s="33"/>
      <c r="D118" s="39"/>
      <c r="E118" s="45"/>
      <c r="F118" s="45"/>
      <c r="G118" s="39"/>
      <c r="H118" s="45"/>
      <c r="I118" s="39"/>
      <c r="J118" s="39"/>
      <c r="K118" s="13"/>
      <c r="L118" s="13"/>
    </row>
    <row r="119" spans="1:12" x14ac:dyDescent="0.25">
      <c r="A119" s="46">
        <v>200308930</v>
      </c>
      <c r="B119" s="11" t="s">
        <v>464</v>
      </c>
      <c r="C119" s="11" t="s">
        <v>186</v>
      </c>
      <c r="D119" s="13">
        <v>9963</v>
      </c>
      <c r="E119" s="27">
        <v>192.89</v>
      </c>
      <c r="F119" s="27">
        <v>193.27999999999994</v>
      </c>
      <c r="G119" s="13">
        <f t="shared" si="3"/>
        <v>3885.5699999995809</v>
      </c>
      <c r="H119" s="27">
        <v>202.33</v>
      </c>
      <c r="I119" s="13">
        <f t="shared" si="4"/>
        <v>90165.150000000678</v>
      </c>
      <c r="J119" s="13">
        <f t="shared" si="5"/>
        <v>94050.720000000263</v>
      </c>
      <c r="L119" s="13"/>
    </row>
    <row r="120" spans="1:12" x14ac:dyDescent="0.25">
      <c r="A120" s="46">
        <v>201215100</v>
      </c>
      <c r="B120" s="11" t="s">
        <v>537</v>
      </c>
      <c r="C120" s="11" t="s">
        <v>186</v>
      </c>
      <c r="D120" s="13">
        <v>5054.8894</v>
      </c>
      <c r="E120" s="27">
        <v>183.42</v>
      </c>
      <c r="F120" s="27">
        <v>173.28</v>
      </c>
      <c r="G120" s="13">
        <f t="shared" si="3"/>
        <v>-51256.578515999929</v>
      </c>
      <c r="H120" s="27">
        <v>172.94</v>
      </c>
      <c r="I120" s="13">
        <f t="shared" si="4"/>
        <v>-1718.6623960000172</v>
      </c>
      <c r="J120" s="13">
        <f t="shared" si="5"/>
        <v>-52975.240911999943</v>
      </c>
      <c r="L120" s="13"/>
    </row>
    <row r="121" spans="1:12" x14ac:dyDescent="0.25">
      <c r="A121" s="46">
        <v>200813130</v>
      </c>
      <c r="B121" s="11" t="s">
        <v>492</v>
      </c>
      <c r="C121" s="11" t="s">
        <v>186</v>
      </c>
      <c r="D121" s="13">
        <v>12156</v>
      </c>
      <c r="E121" s="27">
        <v>190.09</v>
      </c>
      <c r="F121" s="27">
        <v>194.1756872900319</v>
      </c>
      <c r="G121" s="13">
        <f t="shared" si="3"/>
        <v>49665.614697627767</v>
      </c>
      <c r="H121" s="27">
        <v>191.34</v>
      </c>
      <c r="I121" s="13">
        <f t="shared" si="4"/>
        <v>-34470.614697627767</v>
      </c>
      <c r="J121" s="13">
        <f t="shared" si="5"/>
        <v>15195</v>
      </c>
      <c r="L121" s="13"/>
    </row>
    <row r="122" spans="1:12" x14ac:dyDescent="0.25">
      <c r="A122" s="46">
        <v>201247830</v>
      </c>
      <c r="B122" s="11" t="s">
        <v>542</v>
      </c>
      <c r="C122" s="11" t="s">
        <v>186</v>
      </c>
      <c r="D122" s="13">
        <v>234.7345</v>
      </c>
      <c r="E122" s="27">
        <v>169.16</v>
      </c>
      <c r="F122" s="27">
        <v>165.21</v>
      </c>
      <c r="G122" s="13">
        <f t="shared" si="3"/>
        <v>-927.20127499999728</v>
      </c>
      <c r="H122" s="27">
        <v>169.98</v>
      </c>
      <c r="I122" s="13">
        <f t="shared" si="4"/>
        <v>1119.6835649999957</v>
      </c>
      <c r="J122" s="13">
        <f t="shared" si="5"/>
        <v>192.48228999999844</v>
      </c>
      <c r="L122" s="13"/>
    </row>
    <row r="123" spans="1:12" x14ac:dyDescent="0.25">
      <c r="A123" s="46">
        <v>200090430</v>
      </c>
      <c r="B123" s="11" t="s">
        <v>438</v>
      </c>
      <c r="C123" s="11" t="s">
        <v>186</v>
      </c>
      <c r="D123" s="13">
        <v>28069</v>
      </c>
      <c r="E123" s="27">
        <v>189.27</v>
      </c>
      <c r="F123" s="27">
        <v>192.67510637347388</v>
      </c>
      <c r="G123" s="13">
        <f t="shared" si="3"/>
        <v>95577.930797038076</v>
      </c>
      <c r="H123" s="27">
        <v>194</v>
      </c>
      <c r="I123" s="13">
        <f t="shared" si="4"/>
        <v>37188.439202961643</v>
      </c>
      <c r="J123" s="13">
        <f t="shared" si="5"/>
        <v>132766.3699999997</v>
      </c>
      <c r="L123" s="13"/>
    </row>
    <row r="124" spans="1:12" x14ac:dyDescent="0.25">
      <c r="A124" s="46">
        <v>100290800</v>
      </c>
      <c r="B124" s="11" t="s">
        <v>185</v>
      </c>
      <c r="C124" s="11" t="s">
        <v>186</v>
      </c>
      <c r="D124" s="13">
        <v>29056.59</v>
      </c>
      <c r="E124" s="27">
        <v>206.85</v>
      </c>
      <c r="F124" s="27">
        <v>208.64</v>
      </c>
      <c r="G124" s="13">
        <f t="shared" si="3"/>
        <v>52011.296099999767</v>
      </c>
      <c r="H124" s="27">
        <v>215.19</v>
      </c>
      <c r="I124" s="13">
        <f t="shared" si="4"/>
        <v>190320.66450000033</v>
      </c>
      <c r="J124" s="13">
        <f t="shared" si="5"/>
        <v>242331.96060000011</v>
      </c>
      <c r="L124" s="13"/>
    </row>
    <row r="125" spans="1:12" s="11" customFormat="1" x14ac:dyDescent="0.25">
      <c r="A125" s="48"/>
      <c r="B125" s="35"/>
      <c r="C125" s="36" t="s">
        <v>576</v>
      </c>
      <c r="D125" s="42">
        <f>SUBTOTAL(9,D119:D124)</f>
        <v>84534.213900000002</v>
      </c>
      <c r="E125" s="44"/>
      <c r="F125" s="44"/>
      <c r="G125" s="42">
        <f>SUBTOTAL(9,G119:G124)</f>
        <v>148956.63180366525</v>
      </c>
      <c r="H125" s="44"/>
      <c r="I125" s="42">
        <f>SUBTOTAL(9,I119:I124)</f>
        <v>282604.66017433489</v>
      </c>
      <c r="J125" s="42">
        <f>SUBTOTAL(9,J119:J124)</f>
        <v>431561.29197800014</v>
      </c>
      <c r="K125" s="13"/>
      <c r="L125" s="13"/>
    </row>
    <row r="126" spans="1:12" s="11" customFormat="1" ht="3" customHeight="1" x14ac:dyDescent="0.25">
      <c r="A126" s="46"/>
      <c r="C126" s="33"/>
      <c r="D126" s="39"/>
      <c r="E126" s="45"/>
      <c r="F126" s="45"/>
      <c r="G126" s="39"/>
      <c r="H126" s="45"/>
      <c r="I126" s="39"/>
      <c r="J126" s="39"/>
      <c r="K126" s="13"/>
      <c r="L126" s="13"/>
    </row>
    <row r="127" spans="1:12" x14ac:dyDescent="0.25">
      <c r="A127" s="46">
        <v>100275510</v>
      </c>
      <c r="B127" s="11" t="s">
        <v>113</v>
      </c>
      <c r="C127" s="11" t="s">
        <v>23</v>
      </c>
      <c r="D127" s="13">
        <v>13086</v>
      </c>
      <c r="E127" s="27">
        <v>155.75</v>
      </c>
      <c r="F127" s="27">
        <v>155.9</v>
      </c>
      <c r="G127" s="13">
        <f t="shared" si="3"/>
        <v>1962.9000000000744</v>
      </c>
      <c r="H127" s="27">
        <v>158.26</v>
      </c>
      <c r="I127" s="13">
        <f t="shared" si="4"/>
        <v>30882.959999999806</v>
      </c>
      <c r="J127" s="13">
        <f t="shared" si="5"/>
        <v>32845.859999999884</v>
      </c>
      <c r="L127" s="13"/>
    </row>
    <row r="128" spans="1:12" x14ac:dyDescent="0.25">
      <c r="A128" s="46">
        <v>200380790</v>
      </c>
      <c r="B128" s="11" t="s">
        <v>472</v>
      </c>
      <c r="C128" s="11" t="s">
        <v>23</v>
      </c>
      <c r="D128" s="13">
        <v>3056</v>
      </c>
      <c r="E128" s="27">
        <v>176.24</v>
      </c>
      <c r="F128" s="27">
        <v>191.17212099707692</v>
      </c>
      <c r="G128" s="13">
        <f t="shared" si="3"/>
        <v>45632.561767067033</v>
      </c>
      <c r="H128" s="27">
        <v>195.5</v>
      </c>
      <c r="I128" s="13">
        <f t="shared" si="4"/>
        <v>13225.998232932943</v>
      </c>
      <c r="J128" s="13">
        <f t="shared" si="5"/>
        <v>58858.559999999976</v>
      </c>
      <c r="L128" s="13"/>
    </row>
    <row r="129" spans="1:12" x14ac:dyDescent="0.25">
      <c r="A129" s="46">
        <v>201006770</v>
      </c>
      <c r="B129" s="11" t="s">
        <v>506</v>
      </c>
      <c r="C129" s="11" t="s">
        <v>23</v>
      </c>
      <c r="D129" s="13">
        <v>3029</v>
      </c>
      <c r="E129" s="27">
        <v>198.72</v>
      </c>
      <c r="F129" s="27">
        <v>201.08373065850964</v>
      </c>
      <c r="G129" s="13">
        <f t="shared" si="3"/>
        <v>7159.740164625694</v>
      </c>
      <c r="H129" s="27">
        <v>193.47</v>
      </c>
      <c r="I129" s="13">
        <f t="shared" si="4"/>
        <v>-23061.990164625695</v>
      </c>
      <c r="J129" s="13">
        <f t="shared" si="5"/>
        <v>-15902.25</v>
      </c>
      <c r="L129" s="13"/>
    </row>
    <row r="130" spans="1:12" x14ac:dyDescent="0.25">
      <c r="A130" s="46">
        <v>100266510</v>
      </c>
      <c r="B130" s="11" t="s">
        <v>34</v>
      </c>
      <c r="C130" s="11" t="s">
        <v>23</v>
      </c>
      <c r="D130" s="13">
        <v>12951.5</v>
      </c>
      <c r="E130" s="27">
        <v>163.31</v>
      </c>
      <c r="F130" s="27">
        <v>163.75</v>
      </c>
      <c r="G130" s="13">
        <f t="shared" si="3"/>
        <v>5698.6599999999708</v>
      </c>
      <c r="H130" s="27">
        <v>163.76</v>
      </c>
      <c r="I130" s="13">
        <f t="shared" si="4"/>
        <v>129.51499999988221</v>
      </c>
      <c r="J130" s="13">
        <f t="shared" si="5"/>
        <v>5828.1749999998528</v>
      </c>
      <c r="L130" s="13"/>
    </row>
    <row r="131" spans="1:12" x14ac:dyDescent="0.25">
      <c r="A131" s="46">
        <v>201027870</v>
      </c>
      <c r="B131" s="11" t="s">
        <v>514</v>
      </c>
      <c r="C131" s="11" t="s">
        <v>23</v>
      </c>
      <c r="D131" s="13">
        <v>8740</v>
      </c>
      <c r="E131" s="27">
        <v>192.93</v>
      </c>
      <c r="F131" s="27">
        <v>194.6202471127352</v>
      </c>
      <c r="G131" s="13">
        <f t="shared" si="3"/>
        <v>14772.759765305587</v>
      </c>
      <c r="H131" s="27">
        <v>193.71</v>
      </c>
      <c r="I131" s="13">
        <f t="shared" si="4"/>
        <v>-7955.5597653055775</v>
      </c>
      <c r="J131" s="13">
        <f t="shared" si="5"/>
        <v>6817.2000000000098</v>
      </c>
      <c r="L131" s="13"/>
    </row>
    <row r="132" spans="1:12" x14ac:dyDescent="0.25">
      <c r="A132" s="46">
        <v>100266230</v>
      </c>
      <c r="B132" s="11" t="s">
        <v>22</v>
      </c>
      <c r="C132" s="11" t="s">
        <v>23</v>
      </c>
      <c r="D132" s="13">
        <v>22405</v>
      </c>
      <c r="E132" s="27">
        <v>202.2</v>
      </c>
      <c r="F132" s="27">
        <v>211.29999999999998</v>
      </c>
      <c r="G132" s="13">
        <f t="shared" si="3"/>
        <v>203885.49999999988</v>
      </c>
      <c r="H132" s="27">
        <v>215.45</v>
      </c>
      <c r="I132" s="13">
        <f t="shared" si="4"/>
        <v>92980.750000000131</v>
      </c>
      <c r="J132" s="13">
        <f t="shared" si="5"/>
        <v>296866.25</v>
      </c>
      <c r="L132" s="13"/>
    </row>
    <row r="133" spans="1:12" x14ac:dyDescent="0.25">
      <c r="A133" s="46">
        <v>100266810</v>
      </c>
      <c r="B133" s="11" t="s">
        <v>48</v>
      </c>
      <c r="C133" s="11" t="s">
        <v>23</v>
      </c>
      <c r="D133" s="13">
        <v>18619</v>
      </c>
      <c r="E133" s="27">
        <v>189.54</v>
      </c>
      <c r="F133" s="27">
        <v>195.20476944323636</v>
      </c>
      <c r="G133" s="13">
        <f t="shared" si="3"/>
        <v>105472.3422636179</v>
      </c>
      <c r="H133" s="27">
        <v>199.73</v>
      </c>
      <c r="I133" s="13">
        <f t="shared" si="4"/>
        <v>84255.267736382055</v>
      </c>
      <c r="J133" s="13">
        <f t="shared" si="5"/>
        <v>189727.60999999996</v>
      </c>
      <c r="L133" s="13"/>
    </row>
    <row r="134" spans="1:12" x14ac:dyDescent="0.25">
      <c r="A134" s="46">
        <v>200538760</v>
      </c>
      <c r="B134" s="11" t="s">
        <v>487</v>
      </c>
      <c r="C134" s="11" t="s">
        <v>23</v>
      </c>
      <c r="D134" s="13">
        <v>6642</v>
      </c>
      <c r="E134" s="27">
        <v>192.02</v>
      </c>
      <c r="F134" s="27">
        <v>187.43659863509825</v>
      </c>
      <c r="G134" s="13">
        <f t="shared" si="3"/>
        <v>-30442.951865677493</v>
      </c>
      <c r="H134" s="27">
        <v>185.74</v>
      </c>
      <c r="I134" s="13">
        <f t="shared" si="4"/>
        <v>-11268.808134322513</v>
      </c>
      <c r="J134" s="13">
        <f t="shared" si="5"/>
        <v>-41711.760000000009</v>
      </c>
      <c r="L134" s="13"/>
    </row>
    <row r="135" spans="1:12" x14ac:dyDescent="0.25">
      <c r="A135" s="46">
        <v>100290560</v>
      </c>
      <c r="B135" s="11" t="s">
        <v>328</v>
      </c>
      <c r="C135" s="11" t="s">
        <v>23</v>
      </c>
      <c r="D135" s="13">
        <v>14730</v>
      </c>
      <c r="E135" s="27">
        <v>165.79</v>
      </c>
      <c r="F135" s="27">
        <v>165.31223457992903</v>
      </c>
      <c r="G135" s="13">
        <f t="shared" si="3"/>
        <v>-7037.4846376453324</v>
      </c>
      <c r="H135" s="27">
        <v>165.05</v>
      </c>
      <c r="I135" s="13">
        <f t="shared" si="4"/>
        <v>-3862.7153623543827</v>
      </c>
      <c r="J135" s="13">
        <f t="shared" si="5"/>
        <v>-10900.199999999715</v>
      </c>
      <c r="L135" s="13"/>
    </row>
    <row r="136" spans="1:12" x14ac:dyDescent="0.25">
      <c r="A136" s="46">
        <v>100267910</v>
      </c>
      <c r="B136" s="11" t="s">
        <v>431</v>
      </c>
      <c r="C136" s="11" t="s">
        <v>23</v>
      </c>
      <c r="D136" s="13">
        <v>8917</v>
      </c>
      <c r="E136" s="27">
        <v>170.56</v>
      </c>
      <c r="F136" s="27">
        <v>167.25876455361364</v>
      </c>
      <c r="G136" s="13">
        <f t="shared" si="3"/>
        <v>-29437.116475427149</v>
      </c>
      <c r="H136" s="27">
        <v>162.21</v>
      </c>
      <c r="I136" s="13">
        <f t="shared" si="4"/>
        <v>-45019.833524572801</v>
      </c>
      <c r="J136" s="13">
        <f t="shared" si="5"/>
        <v>-74456.949999999953</v>
      </c>
      <c r="L136" s="13"/>
    </row>
    <row r="137" spans="1:12" x14ac:dyDescent="0.25">
      <c r="A137" s="46">
        <v>100290430</v>
      </c>
      <c r="B137" s="11" t="s">
        <v>174</v>
      </c>
      <c r="C137" s="11" t="s">
        <v>23</v>
      </c>
      <c r="D137" s="13">
        <v>22140</v>
      </c>
      <c r="E137" s="27">
        <v>171.09</v>
      </c>
      <c r="F137" s="27">
        <v>168.87913229447375</v>
      </c>
      <c r="G137" s="13">
        <f t="shared" si="3"/>
        <v>-48948.61100035128</v>
      </c>
      <c r="H137" s="27">
        <v>169.41</v>
      </c>
      <c r="I137" s="13">
        <f t="shared" si="4"/>
        <v>11753.411000351127</v>
      </c>
      <c r="J137" s="13">
        <f t="shared" si="5"/>
        <v>-37195.200000000157</v>
      </c>
      <c r="L137" s="13"/>
    </row>
    <row r="138" spans="1:12" x14ac:dyDescent="0.25">
      <c r="A138" s="46">
        <v>200491220</v>
      </c>
      <c r="B138" s="11" t="s">
        <v>483</v>
      </c>
      <c r="C138" s="11" t="s">
        <v>23</v>
      </c>
      <c r="D138" s="13">
        <v>4478</v>
      </c>
      <c r="E138" s="27">
        <v>189.06</v>
      </c>
      <c r="F138" s="27">
        <v>190.22145658911572</v>
      </c>
      <c r="G138" s="13">
        <f t="shared" si="3"/>
        <v>5201.002606060174</v>
      </c>
      <c r="H138" s="27">
        <v>185.12</v>
      </c>
      <c r="I138" s="13">
        <f t="shared" si="4"/>
        <v>-22844.322606060163</v>
      </c>
      <c r="J138" s="13">
        <f t="shared" si="5"/>
        <v>-17643.319999999989</v>
      </c>
      <c r="L138" s="13"/>
    </row>
    <row r="139" spans="1:12" s="11" customFormat="1" x14ac:dyDescent="0.25">
      <c r="A139" s="48"/>
      <c r="B139" s="35"/>
      <c r="C139" s="36" t="s">
        <v>577</v>
      </c>
      <c r="D139" s="42">
        <f>SUBTOTAL(9,D127:D138)</f>
        <v>138793.5</v>
      </c>
      <c r="E139" s="44"/>
      <c r="F139" s="44"/>
      <c r="G139" s="42">
        <f>SUBTOTAL(9,G127:G138)</f>
        <v>273919.3025875751</v>
      </c>
      <c r="H139" s="44"/>
      <c r="I139" s="42">
        <f>SUBTOTAL(9,I127:I138)</f>
        <v>119214.67241242481</v>
      </c>
      <c r="J139" s="42">
        <f>SUBTOTAL(9,J127:J138)</f>
        <v>393133.9749999998</v>
      </c>
      <c r="K139" s="13"/>
      <c r="L139" s="13"/>
    </row>
    <row r="140" spans="1:12" s="11" customFormat="1" ht="3" customHeight="1" x14ac:dyDescent="0.25">
      <c r="A140" s="46"/>
      <c r="C140" s="33"/>
      <c r="D140" s="39"/>
      <c r="E140" s="45"/>
      <c r="F140" s="45"/>
      <c r="G140" s="39"/>
      <c r="H140" s="45"/>
      <c r="I140" s="39"/>
      <c r="J140" s="39"/>
      <c r="K140" s="13"/>
      <c r="L140" s="13"/>
    </row>
    <row r="141" spans="1:12" x14ac:dyDescent="0.25">
      <c r="A141" s="46">
        <v>201293620</v>
      </c>
      <c r="B141" s="11" t="s">
        <v>557</v>
      </c>
      <c r="C141" s="11" t="s">
        <v>105</v>
      </c>
      <c r="D141" s="13">
        <v>3027.0290799999998</v>
      </c>
      <c r="E141" s="27">
        <v>187</v>
      </c>
      <c r="F141" s="27">
        <v>166.28999999999996</v>
      </c>
      <c r="G141" s="13">
        <f t="shared" si="3"/>
        <v>-62689.772246800108</v>
      </c>
      <c r="H141" s="27">
        <v>159.30000000000001</v>
      </c>
      <c r="I141" s="13">
        <f t="shared" si="4"/>
        <v>-21158.933269199853</v>
      </c>
      <c r="J141" s="13">
        <f t="shared" si="5"/>
        <v>-83848.705515999958</v>
      </c>
      <c r="L141" s="13"/>
    </row>
    <row r="142" spans="1:12" x14ac:dyDescent="0.25">
      <c r="A142" s="46">
        <v>200299100</v>
      </c>
      <c r="B142" s="11" t="s">
        <v>461</v>
      </c>
      <c r="C142" s="11" t="s">
        <v>105</v>
      </c>
      <c r="D142" s="13">
        <v>5447</v>
      </c>
      <c r="E142" s="27">
        <v>188.86</v>
      </c>
      <c r="F142" s="27">
        <v>190.38957789760011</v>
      </c>
      <c r="G142" s="13">
        <f t="shared" si="3"/>
        <v>8331.6108082277005</v>
      </c>
      <c r="H142" s="27">
        <v>186.82</v>
      </c>
      <c r="I142" s="13">
        <f t="shared" si="4"/>
        <v>-19443.490808227813</v>
      </c>
      <c r="J142" s="13">
        <f t="shared" si="5"/>
        <v>-11111.880000000112</v>
      </c>
      <c r="L142" s="13"/>
    </row>
    <row r="143" spans="1:12" x14ac:dyDescent="0.25">
      <c r="A143" s="46">
        <v>100275450</v>
      </c>
      <c r="B143" s="11" t="s">
        <v>342</v>
      </c>
      <c r="C143" s="11" t="s">
        <v>105</v>
      </c>
      <c r="D143" s="13">
        <v>15516</v>
      </c>
      <c r="E143" s="27">
        <v>174.58</v>
      </c>
      <c r="F143" s="27">
        <v>178.601149408391</v>
      </c>
      <c r="G143" s="13">
        <f t="shared" si="3"/>
        <v>62392.154220594486</v>
      </c>
      <c r="H143" s="27">
        <v>180.59</v>
      </c>
      <c r="I143" s="13">
        <f t="shared" si="4"/>
        <v>30859.005779405372</v>
      </c>
      <c r="J143" s="13">
        <f t="shared" si="5"/>
        <v>93251.159999999858</v>
      </c>
      <c r="L143" s="13"/>
    </row>
    <row r="144" spans="1:12" x14ac:dyDescent="0.25">
      <c r="A144" s="46">
        <v>100275190</v>
      </c>
      <c r="B144" s="11" t="s">
        <v>104</v>
      </c>
      <c r="C144" s="11" t="s">
        <v>105</v>
      </c>
      <c r="D144" s="13">
        <v>24664</v>
      </c>
      <c r="E144" s="27">
        <v>161.26</v>
      </c>
      <c r="F144" s="27">
        <v>156.81208551897868</v>
      </c>
      <c r="G144" s="13">
        <f t="shared" si="3"/>
        <v>-109703.36275990969</v>
      </c>
      <c r="H144" s="27">
        <v>159.05000000000001</v>
      </c>
      <c r="I144" s="13">
        <f t="shared" si="4"/>
        <v>55195.922759910201</v>
      </c>
      <c r="J144" s="13">
        <f t="shared" si="5"/>
        <v>-54507.439999999493</v>
      </c>
      <c r="L144" s="13"/>
    </row>
    <row r="145" spans="1:12" s="11" customFormat="1" x14ac:dyDescent="0.25">
      <c r="A145" s="48"/>
      <c r="B145" s="35"/>
      <c r="C145" s="36" t="s">
        <v>578</v>
      </c>
      <c r="D145" s="42">
        <f>SUBTOTAL(9,D141:D144)</f>
        <v>48654.02908</v>
      </c>
      <c r="E145" s="44"/>
      <c r="F145" s="44"/>
      <c r="G145" s="42">
        <f>SUBTOTAL(9,G141:G144)</f>
        <v>-101669.36997788762</v>
      </c>
      <c r="H145" s="44"/>
      <c r="I145" s="42">
        <f>SUBTOTAL(9,I141:I144)</f>
        <v>45452.504461887904</v>
      </c>
      <c r="J145" s="42">
        <f>SUBTOTAL(9,J141:J144)</f>
        <v>-56216.8655159997</v>
      </c>
      <c r="K145" s="13"/>
      <c r="L145" s="13"/>
    </row>
    <row r="146" spans="1:12" s="11" customFormat="1" ht="3" customHeight="1" x14ac:dyDescent="0.25">
      <c r="A146" s="46"/>
      <c r="C146" s="33"/>
      <c r="D146" s="39"/>
      <c r="E146" s="45"/>
      <c r="F146" s="45"/>
      <c r="G146" s="39"/>
      <c r="H146" s="45"/>
      <c r="I146" s="39"/>
      <c r="J146" s="39"/>
      <c r="K146" s="13"/>
      <c r="L146" s="13"/>
    </row>
    <row r="147" spans="1:12" x14ac:dyDescent="0.25">
      <c r="A147" s="46">
        <v>200256980</v>
      </c>
      <c r="B147" s="11" t="s">
        <v>454</v>
      </c>
      <c r="C147" s="11" t="s">
        <v>157</v>
      </c>
      <c r="D147" s="13">
        <v>14040</v>
      </c>
      <c r="E147" s="27">
        <v>183.02</v>
      </c>
      <c r="F147" s="27">
        <v>186.42</v>
      </c>
      <c r="G147" s="13">
        <f t="shared" si="3"/>
        <v>47735.99999999968</v>
      </c>
      <c r="H147" s="27">
        <v>188.52</v>
      </c>
      <c r="I147" s="13">
        <f t="shared" si="4"/>
        <v>29484.00000000032</v>
      </c>
      <c r="J147" s="13">
        <f t="shared" si="5"/>
        <v>77220</v>
      </c>
      <c r="L147" s="13"/>
    </row>
    <row r="148" spans="1:12" x14ac:dyDescent="0.25">
      <c r="A148" s="46">
        <v>100286130</v>
      </c>
      <c r="B148" s="11" t="s">
        <v>156</v>
      </c>
      <c r="C148" s="11" t="s">
        <v>157</v>
      </c>
      <c r="D148" s="13">
        <v>35816</v>
      </c>
      <c r="E148" s="27">
        <v>203.68</v>
      </c>
      <c r="F148" s="27">
        <v>200.3157224388346</v>
      </c>
      <c r="G148" s="13">
        <f t="shared" si="3"/>
        <v>-120494.96513070028</v>
      </c>
      <c r="H148" s="27">
        <v>201.88</v>
      </c>
      <c r="I148" s="13">
        <f t="shared" si="4"/>
        <v>56026.165130699876</v>
      </c>
      <c r="J148" s="13">
        <f t="shared" si="5"/>
        <v>-64468.800000000403</v>
      </c>
      <c r="L148" s="13"/>
    </row>
    <row r="149" spans="1:12" s="11" customFormat="1" x14ac:dyDescent="0.25">
      <c r="A149" s="48"/>
      <c r="B149" s="35"/>
      <c r="C149" s="36" t="s">
        <v>579</v>
      </c>
      <c r="D149" s="42">
        <f>SUBTOTAL(9,D147:D148)</f>
        <v>49856</v>
      </c>
      <c r="E149" s="44"/>
      <c r="F149" s="44"/>
      <c r="G149" s="42">
        <f>SUBTOTAL(9,G147:G148)</f>
        <v>-72758.965130700599</v>
      </c>
      <c r="H149" s="44"/>
      <c r="I149" s="42">
        <f>SUBTOTAL(9,I147:I148)</f>
        <v>85510.165130700188</v>
      </c>
      <c r="J149" s="42">
        <f>SUBTOTAL(9,J147:J148)</f>
        <v>12751.199999999597</v>
      </c>
      <c r="K149" s="13"/>
      <c r="L149" s="13"/>
    </row>
    <row r="150" spans="1:12" s="11" customFormat="1" ht="3" customHeight="1" x14ac:dyDescent="0.25">
      <c r="A150" s="46"/>
      <c r="C150" s="33"/>
      <c r="D150" s="39"/>
      <c r="E150" s="45"/>
      <c r="F150" s="45"/>
      <c r="G150" s="39"/>
      <c r="H150" s="45"/>
      <c r="I150" s="39"/>
      <c r="J150" s="39"/>
      <c r="K150" s="13"/>
      <c r="L150" s="13"/>
    </row>
    <row r="151" spans="1:12" x14ac:dyDescent="0.25">
      <c r="A151" s="46">
        <v>200450890</v>
      </c>
      <c r="B151" s="11" t="s">
        <v>478</v>
      </c>
      <c r="C151" s="11" t="s">
        <v>479</v>
      </c>
      <c r="D151" s="13">
        <v>230</v>
      </c>
      <c r="E151" s="27">
        <v>212.91</v>
      </c>
      <c r="F151" s="27">
        <v>183.82886509712574</v>
      </c>
      <c r="G151" s="13">
        <f t="shared" si="3"/>
        <v>-6688.6610276610782</v>
      </c>
      <c r="H151" s="27">
        <v>190.52</v>
      </c>
      <c r="I151" s="13">
        <f t="shared" si="4"/>
        <v>1538.9610276610815</v>
      </c>
      <c r="J151" s="13">
        <f t="shared" si="5"/>
        <v>-5149.6999999999971</v>
      </c>
      <c r="L151" s="13"/>
    </row>
    <row r="152" spans="1:12" s="11" customFormat="1" x14ac:dyDescent="0.25">
      <c r="A152" s="48"/>
      <c r="B152" s="35"/>
      <c r="C152" s="36" t="s">
        <v>580</v>
      </c>
      <c r="D152" s="42">
        <f>SUBTOTAL(9,D151:D151)</f>
        <v>230</v>
      </c>
      <c r="E152" s="44"/>
      <c r="F152" s="44"/>
      <c r="G152" s="42">
        <f>SUBTOTAL(9,G151:G151)</f>
        <v>-6688.6610276610782</v>
      </c>
      <c r="H152" s="44"/>
      <c r="I152" s="42">
        <f>SUBTOTAL(9,I151:I151)</f>
        <v>1538.9610276610815</v>
      </c>
      <c r="J152" s="42">
        <f>SUBTOTAL(9,J151:J151)</f>
        <v>-5149.6999999999971</v>
      </c>
      <c r="K152" s="13"/>
      <c r="L152" s="13"/>
    </row>
    <row r="153" spans="1:12" s="11" customFormat="1" ht="3" customHeight="1" x14ac:dyDescent="0.25">
      <c r="A153" s="46"/>
      <c r="C153" s="33"/>
      <c r="D153" s="39"/>
      <c r="E153" s="45"/>
      <c r="F153" s="45"/>
      <c r="G153" s="39"/>
      <c r="H153" s="45"/>
      <c r="I153" s="39"/>
      <c r="J153" s="39"/>
      <c r="K153" s="13"/>
      <c r="L153" s="13"/>
    </row>
    <row r="154" spans="1:12" x14ac:dyDescent="0.25">
      <c r="A154" s="46">
        <v>100266850</v>
      </c>
      <c r="B154" s="11" t="s">
        <v>49</v>
      </c>
      <c r="C154" s="11" t="s">
        <v>50</v>
      </c>
      <c r="D154" s="13">
        <v>17898</v>
      </c>
      <c r="E154" s="27">
        <v>196.84</v>
      </c>
      <c r="F154" s="27">
        <v>192.17721100591393</v>
      </c>
      <c r="G154" s="13">
        <f t="shared" si="3"/>
        <v>-83454.597416152508</v>
      </c>
      <c r="H154" s="27">
        <v>194.49</v>
      </c>
      <c r="I154" s="13">
        <f t="shared" si="4"/>
        <v>41394.297416152607</v>
      </c>
      <c r="J154" s="13">
        <f t="shared" si="5"/>
        <v>-42060.299999999901</v>
      </c>
      <c r="L154" s="13"/>
    </row>
    <row r="155" spans="1:12" x14ac:dyDescent="0.25">
      <c r="A155" s="46">
        <v>100266640</v>
      </c>
      <c r="B155" s="11" t="s">
        <v>321</v>
      </c>
      <c r="C155" s="11" t="s">
        <v>50</v>
      </c>
      <c r="D155" s="13">
        <v>21455</v>
      </c>
      <c r="E155" s="27">
        <v>181.96</v>
      </c>
      <c r="F155" s="27">
        <v>181.71080548286349</v>
      </c>
      <c r="G155" s="13">
        <f t="shared" si="3"/>
        <v>-5346.4683651639498</v>
      </c>
      <c r="H155" s="27">
        <v>182.62</v>
      </c>
      <c r="I155" s="13">
        <f t="shared" si="4"/>
        <v>19506.768365163876</v>
      </c>
      <c r="J155" s="13">
        <f t="shared" si="5"/>
        <v>14160.299999999927</v>
      </c>
      <c r="L155" s="13"/>
    </row>
    <row r="156" spans="1:12" s="11" customFormat="1" x14ac:dyDescent="0.25">
      <c r="A156" s="48"/>
      <c r="B156" s="35"/>
      <c r="C156" s="36" t="s">
        <v>581</v>
      </c>
      <c r="D156" s="42">
        <f>SUBTOTAL(9,D154:D155)</f>
        <v>39353</v>
      </c>
      <c r="E156" s="44"/>
      <c r="F156" s="44"/>
      <c r="G156" s="42">
        <f>SUBTOTAL(9,G154:G155)</f>
        <v>-88801.065781316458</v>
      </c>
      <c r="H156" s="44"/>
      <c r="I156" s="42">
        <f>SUBTOTAL(9,I154:I155)</f>
        <v>60901.065781316487</v>
      </c>
      <c r="J156" s="42">
        <f>SUBTOTAL(9,J154:J155)</f>
        <v>-27899.999999999975</v>
      </c>
      <c r="K156" s="13"/>
      <c r="L156" s="13"/>
    </row>
    <row r="157" spans="1:12" s="11" customFormat="1" ht="3" customHeight="1" x14ac:dyDescent="0.25">
      <c r="A157" s="46"/>
      <c r="C157" s="33"/>
      <c r="D157" s="39"/>
      <c r="E157" s="45"/>
      <c r="F157" s="45"/>
      <c r="G157" s="39"/>
      <c r="H157" s="45"/>
      <c r="I157" s="39"/>
      <c r="J157" s="39"/>
      <c r="K157" s="13"/>
      <c r="L157" s="13"/>
    </row>
    <row r="158" spans="1:12" x14ac:dyDescent="0.25">
      <c r="A158" s="46">
        <v>100267780</v>
      </c>
      <c r="B158" s="11" t="s">
        <v>425</v>
      </c>
      <c r="C158" s="11" t="s">
        <v>45</v>
      </c>
      <c r="D158" s="13">
        <v>10859</v>
      </c>
      <c r="E158" s="27">
        <v>174.31</v>
      </c>
      <c r="F158" s="27">
        <v>172.92999999999998</v>
      </c>
      <c r="G158" s="13">
        <f t="shared" si="3"/>
        <v>-14985.420000000258</v>
      </c>
      <c r="H158" s="27">
        <v>175.28</v>
      </c>
      <c r="I158" s="13">
        <f t="shared" si="4"/>
        <v>25518.650000000245</v>
      </c>
      <c r="J158" s="13">
        <f t="shared" si="5"/>
        <v>10533.229999999987</v>
      </c>
      <c r="L158" s="13"/>
    </row>
    <row r="159" spans="1:12" x14ac:dyDescent="0.25">
      <c r="A159" s="46">
        <v>200374360</v>
      </c>
      <c r="B159" s="11" t="s">
        <v>471</v>
      </c>
      <c r="C159" s="11" t="s">
        <v>45</v>
      </c>
      <c r="D159" s="13">
        <v>8694</v>
      </c>
      <c r="E159" s="27">
        <v>189.66</v>
      </c>
      <c r="F159" s="27">
        <v>188.45000000000002</v>
      </c>
      <c r="G159" s="13">
        <f t="shared" si="3"/>
        <v>-10519.739999999822</v>
      </c>
      <c r="H159" s="27">
        <v>187.24</v>
      </c>
      <c r="I159" s="13">
        <f t="shared" si="4"/>
        <v>-10519.740000000069</v>
      </c>
      <c r="J159" s="13">
        <f t="shared" si="5"/>
        <v>-21039.47999999989</v>
      </c>
      <c r="L159" s="13"/>
    </row>
    <row r="160" spans="1:12" x14ac:dyDescent="0.25">
      <c r="A160" s="46">
        <v>100273640</v>
      </c>
      <c r="B160" s="11" t="s">
        <v>76</v>
      </c>
      <c r="C160" s="11" t="s">
        <v>45</v>
      </c>
      <c r="D160" s="13">
        <v>8338</v>
      </c>
      <c r="E160" s="27">
        <v>169.89</v>
      </c>
      <c r="F160" s="27">
        <v>162.5</v>
      </c>
      <c r="G160" s="13">
        <f t="shared" si="3"/>
        <v>-61617.819999999883</v>
      </c>
      <c r="H160" s="27">
        <v>164.62</v>
      </c>
      <c r="I160" s="13">
        <f t="shared" si="4"/>
        <v>17676.560000000038</v>
      </c>
      <c r="J160" s="13">
        <f t="shared" si="5"/>
        <v>-43941.259999999849</v>
      </c>
      <c r="L160" s="13"/>
    </row>
    <row r="161" spans="1:12" x14ac:dyDescent="0.25">
      <c r="A161" s="46">
        <v>100291370</v>
      </c>
      <c r="B161" s="11" t="s">
        <v>210</v>
      </c>
      <c r="C161" s="11" t="s">
        <v>45</v>
      </c>
      <c r="D161" s="13">
        <v>13005</v>
      </c>
      <c r="E161" s="27">
        <v>181.6</v>
      </c>
      <c r="F161" s="27">
        <v>182.34</v>
      </c>
      <c r="G161" s="13">
        <f t="shared" si="3"/>
        <v>9623.700000000119</v>
      </c>
      <c r="H161" s="27">
        <v>184.81</v>
      </c>
      <c r="I161" s="13">
        <f t="shared" si="4"/>
        <v>32122.349999999984</v>
      </c>
      <c r="J161" s="13">
        <f t="shared" si="5"/>
        <v>41746.050000000105</v>
      </c>
      <c r="L161" s="13"/>
    </row>
    <row r="162" spans="1:12" x14ac:dyDescent="0.25">
      <c r="A162" s="46">
        <v>100266770</v>
      </c>
      <c r="B162" s="11" t="s">
        <v>44</v>
      </c>
      <c r="C162" s="11" t="s">
        <v>45</v>
      </c>
      <c r="D162" s="13">
        <v>5033</v>
      </c>
      <c r="E162" s="27">
        <v>146.72</v>
      </c>
      <c r="F162" s="27">
        <v>155.19104375109882</v>
      </c>
      <c r="G162" s="13">
        <f t="shared" si="3"/>
        <v>42634.763199280351</v>
      </c>
      <c r="H162" s="27">
        <v>154.72999999999999</v>
      </c>
      <c r="I162" s="13">
        <f t="shared" si="4"/>
        <v>-2320.4331992803995</v>
      </c>
      <c r="J162" s="13">
        <f t="shared" si="5"/>
        <v>40314.329999999951</v>
      </c>
      <c r="L162" s="13"/>
    </row>
    <row r="163" spans="1:12" x14ac:dyDescent="0.25">
      <c r="A163" s="46">
        <v>200278690</v>
      </c>
      <c r="B163" s="11" t="s">
        <v>457</v>
      </c>
      <c r="C163" s="11" t="s">
        <v>45</v>
      </c>
      <c r="D163" s="13">
        <v>12709</v>
      </c>
      <c r="E163" s="27">
        <v>194.4</v>
      </c>
      <c r="F163" s="27">
        <v>192.73</v>
      </c>
      <c r="G163" s="13">
        <f t="shared" si="3"/>
        <v>-21224.030000000203</v>
      </c>
      <c r="H163" s="27">
        <v>194.77</v>
      </c>
      <c r="I163" s="13">
        <f t="shared" si="4"/>
        <v>25926.360000000259</v>
      </c>
      <c r="J163" s="13">
        <f t="shared" si="5"/>
        <v>4702.3300000000563</v>
      </c>
      <c r="L163" s="13"/>
    </row>
    <row r="164" spans="1:12" x14ac:dyDescent="0.25">
      <c r="A164" s="46">
        <v>200491050</v>
      </c>
      <c r="B164" s="11" t="s">
        <v>482</v>
      </c>
      <c r="C164" s="11" t="s">
        <v>45</v>
      </c>
      <c r="D164" s="13">
        <v>7589</v>
      </c>
      <c r="E164" s="27">
        <v>173.54</v>
      </c>
      <c r="F164" s="27">
        <v>169.60000000000002</v>
      </c>
      <c r="G164" s="13">
        <f t="shared" si="3"/>
        <v>-29900.659999999767</v>
      </c>
      <c r="H164" s="27">
        <v>167.62</v>
      </c>
      <c r="I164" s="13">
        <f t="shared" si="4"/>
        <v>-15026.220000000138</v>
      </c>
      <c r="J164" s="13">
        <f t="shared" si="5"/>
        <v>-44926.879999999903</v>
      </c>
      <c r="L164" s="13"/>
    </row>
    <row r="165" spans="1:12" x14ac:dyDescent="0.25">
      <c r="A165" s="46">
        <v>201068770</v>
      </c>
      <c r="B165" s="11" t="s">
        <v>520</v>
      </c>
      <c r="C165" s="11" t="s">
        <v>45</v>
      </c>
      <c r="D165" s="13">
        <v>2608</v>
      </c>
      <c r="E165" s="27">
        <v>193.55</v>
      </c>
      <c r="F165" s="27">
        <v>184.79</v>
      </c>
      <c r="G165" s="13">
        <f t="shared" si="3"/>
        <v>-22846.080000000049</v>
      </c>
      <c r="H165" s="27">
        <v>185</v>
      </c>
      <c r="I165" s="13">
        <f t="shared" si="4"/>
        <v>547.68000000002075</v>
      </c>
      <c r="J165" s="13">
        <f t="shared" si="5"/>
        <v>-22298.400000000027</v>
      </c>
      <c r="L165" s="13"/>
    </row>
    <row r="166" spans="1:12" x14ac:dyDescent="0.25">
      <c r="A166" s="46">
        <v>100267220</v>
      </c>
      <c r="B166" s="11" t="s">
        <v>64</v>
      </c>
      <c r="C166" s="11" t="s">
        <v>45</v>
      </c>
      <c r="D166" s="13">
        <v>15054</v>
      </c>
      <c r="E166" s="27">
        <v>175.43</v>
      </c>
      <c r="F166" s="27">
        <v>175.8038324742223</v>
      </c>
      <c r="G166" s="13">
        <f t="shared" si="3"/>
        <v>5627.6740669424616</v>
      </c>
      <c r="H166" s="27">
        <v>181.27</v>
      </c>
      <c r="I166" s="13">
        <f t="shared" si="4"/>
        <v>82287.685933057597</v>
      </c>
      <c r="J166" s="13">
        <f t="shared" si="5"/>
        <v>87915.360000000059</v>
      </c>
      <c r="L166" s="13"/>
    </row>
    <row r="167" spans="1:12" x14ac:dyDescent="0.25">
      <c r="A167" s="46">
        <v>200299110</v>
      </c>
      <c r="B167" s="11" t="s">
        <v>459</v>
      </c>
      <c r="C167" s="11" t="s">
        <v>45</v>
      </c>
      <c r="D167" s="13">
        <v>9324</v>
      </c>
      <c r="E167" s="27">
        <v>180.01</v>
      </c>
      <c r="F167" s="27">
        <v>176.28042729713826</v>
      </c>
      <c r="G167" s="13">
        <f t="shared" si="3"/>
        <v>-34774.535881482778</v>
      </c>
      <c r="H167" s="27">
        <v>177.19</v>
      </c>
      <c r="I167" s="13">
        <f t="shared" si="4"/>
        <v>8480.8558814828411</v>
      </c>
      <c r="J167" s="13">
        <f t="shared" si="5"/>
        <v>-26293.679999999935</v>
      </c>
      <c r="L167" s="13"/>
    </row>
    <row r="168" spans="1:12" x14ac:dyDescent="0.25">
      <c r="A168" s="46">
        <v>201039500</v>
      </c>
      <c r="B168" s="11" t="s">
        <v>515</v>
      </c>
      <c r="C168" s="11" t="s">
        <v>45</v>
      </c>
      <c r="D168" s="13">
        <v>3465</v>
      </c>
      <c r="E168" s="27">
        <v>207.06</v>
      </c>
      <c r="F168" s="27">
        <v>205.37</v>
      </c>
      <c r="G168" s="13">
        <f t="shared" si="3"/>
        <v>-5855.8499999999922</v>
      </c>
      <c r="H168" s="27">
        <v>207.02</v>
      </c>
      <c r="I168" s="13">
        <f t="shared" si="4"/>
        <v>5717.25000000002</v>
      </c>
      <c r="J168" s="13">
        <f t="shared" si="5"/>
        <v>-138.59999999997217</v>
      </c>
      <c r="L168" s="13"/>
    </row>
    <row r="169" spans="1:12" x14ac:dyDescent="0.25">
      <c r="A169" s="46">
        <v>200309330</v>
      </c>
      <c r="B169" s="11" t="s">
        <v>463</v>
      </c>
      <c r="C169" s="11" t="s">
        <v>45</v>
      </c>
      <c r="D169" s="13">
        <v>9691</v>
      </c>
      <c r="E169" s="27">
        <v>187.82</v>
      </c>
      <c r="F169" s="27">
        <v>187.99236739777521</v>
      </c>
      <c r="G169" s="13">
        <f t="shared" si="3"/>
        <v>1670.4124518396422</v>
      </c>
      <c r="H169" s="27">
        <v>185.12</v>
      </c>
      <c r="I169" s="13">
        <f t="shared" si="4"/>
        <v>-27836.112451839534</v>
      </c>
      <c r="J169" s="13">
        <f t="shared" si="5"/>
        <v>-26165.699999999892</v>
      </c>
      <c r="L169" s="13"/>
    </row>
    <row r="170" spans="1:12" s="11" customFormat="1" x14ac:dyDescent="0.25">
      <c r="A170" s="48"/>
      <c r="B170" s="35"/>
      <c r="C170" s="36" t="s">
        <v>582</v>
      </c>
      <c r="D170" s="42">
        <f>SUBTOTAL(9,D158:D169)</f>
        <v>106369</v>
      </c>
      <c r="E170" s="44"/>
      <c r="F170" s="44"/>
      <c r="G170" s="42">
        <f>SUBTOTAL(9,G158:G169)</f>
        <v>-142167.5861634202</v>
      </c>
      <c r="H170" s="44"/>
      <c r="I170" s="42">
        <f>SUBTOTAL(9,I158:I169)</f>
        <v>142574.88616342086</v>
      </c>
      <c r="J170" s="42">
        <f>SUBTOTAL(9,J158:J169)</f>
        <v>407.30000000068685</v>
      </c>
      <c r="K170" s="13"/>
      <c r="L170" s="13"/>
    </row>
    <row r="171" spans="1:12" s="11" customFormat="1" ht="3" customHeight="1" x14ac:dyDescent="0.25">
      <c r="A171" s="46"/>
      <c r="C171" s="33"/>
      <c r="D171" s="39"/>
      <c r="E171" s="45"/>
      <c r="F171" s="45"/>
      <c r="G171" s="39"/>
      <c r="H171" s="45"/>
      <c r="I171" s="39"/>
      <c r="J171" s="39"/>
      <c r="K171" s="13"/>
      <c r="L171" s="13"/>
    </row>
    <row r="172" spans="1:12" x14ac:dyDescent="0.25">
      <c r="A172" s="46">
        <v>100288710</v>
      </c>
      <c r="B172" s="11" t="s">
        <v>315</v>
      </c>
      <c r="C172" s="11" t="s">
        <v>103</v>
      </c>
      <c r="D172" s="13">
        <v>43199</v>
      </c>
      <c r="E172" s="27">
        <v>165.33</v>
      </c>
      <c r="F172" s="27">
        <v>171.55726506717576</v>
      </c>
      <c r="G172" s="13">
        <f t="shared" ref="G172:G245" si="6">(F172-E172)*D172</f>
        <v>269011.62363692524</v>
      </c>
      <c r="H172" s="27">
        <v>171.97</v>
      </c>
      <c r="I172" s="13">
        <f t="shared" ref="I172:I245" si="7">(H172-F172)*D172</f>
        <v>17829.736363074171</v>
      </c>
      <c r="J172" s="13">
        <f t="shared" ref="J172:J245" si="8">G172+I172</f>
        <v>286841.3599999994</v>
      </c>
      <c r="L172" s="13"/>
    </row>
    <row r="173" spans="1:12" x14ac:dyDescent="0.25">
      <c r="A173" s="46">
        <v>100275150</v>
      </c>
      <c r="B173" s="11" t="s">
        <v>102</v>
      </c>
      <c r="C173" s="11" t="s">
        <v>103</v>
      </c>
      <c r="D173" s="13">
        <v>18138</v>
      </c>
      <c r="E173" s="27">
        <v>172.72</v>
      </c>
      <c r="F173" s="27">
        <v>181.71999999999997</v>
      </c>
      <c r="G173" s="13">
        <f t="shared" si="6"/>
        <v>163241.99999999948</v>
      </c>
      <c r="H173" s="27">
        <v>182.77</v>
      </c>
      <c r="I173" s="13">
        <f t="shared" si="7"/>
        <v>19044.900000000722</v>
      </c>
      <c r="J173" s="13">
        <f t="shared" si="8"/>
        <v>182286.9000000002</v>
      </c>
      <c r="L173" s="13"/>
    </row>
    <row r="174" spans="1:12" x14ac:dyDescent="0.25">
      <c r="A174" s="46">
        <v>200236630</v>
      </c>
      <c r="B174" s="11" t="s">
        <v>453</v>
      </c>
      <c r="C174" s="11" t="s">
        <v>103</v>
      </c>
      <c r="D174" s="13">
        <v>9779</v>
      </c>
      <c r="E174" s="27">
        <v>165.34</v>
      </c>
      <c r="F174" s="27">
        <v>177.30276617773592</v>
      </c>
      <c r="G174" s="13">
        <f t="shared" si="6"/>
        <v>116983.89045207952</v>
      </c>
      <c r="H174" s="27">
        <v>180.23</v>
      </c>
      <c r="I174" s="13">
        <f t="shared" si="7"/>
        <v>28625.419547920352</v>
      </c>
      <c r="J174" s="13">
        <f t="shared" si="8"/>
        <v>145609.30999999988</v>
      </c>
      <c r="L174" s="13"/>
    </row>
    <row r="175" spans="1:12" x14ac:dyDescent="0.25">
      <c r="A175" s="46">
        <v>200315930</v>
      </c>
      <c r="B175" s="11" t="s">
        <v>466</v>
      </c>
      <c r="C175" s="11" t="s">
        <v>103</v>
      </c>
      <c r="D175" s="13">
        <v>7415</v>
      </c>
      <c r="E175" s="27">
        <v>181.83</v>
      </c>
      <c r="F175" s="27">
        <v>190.9</v>
      </c>
      <c r="G175" s="13">
        <f t="shared" si="6"/>
        <v>67254.049999999945</v>
      </c>
      <c r="H175" s="27">
        <v>193.33</v>
      </c>
      <c r="I175" s="13">
        <f t="shared" si="7"/>
        <v>18018.450000000052</v>
      </c>
      <c r="J175" s="13">
        <f t="shared" si="8"/>
        <v>85272.5</v>
      </c>
      <c r="L175" s="13"/>
    </row>
    <row r="176" spans="1:12" s="11" customFormat="1" x14ac:dyDescent="0.25">
      <c r="A176" s="48"/>
      <c r="B176" s="35"/>
      <c r="C176" s="36" t="s">
        <v>583</v>
      </c>
      <c r="D176" s="42">
        <f>SUBTOTAL(9,D172:D175)</f>
        <v>78531</v>
      </c>
      <c r="E176" s="44"/>
      <c r="F176" s="44"/>
      <c r="G176" s="42">
        <f>SUBTOTAL(9,G172:G175)</f>
        <v>616491.56408900418</v>
      </c>
      <c r="H176" s="44"/>
      <c r="I176" s="42">
        <f>SUBTOTAL(9,I172:I175)</f>
        <v>83518.5059109953</v>
      </c>
      <c r="J176" s="42">
        <f>SUBTOTAL(9,J172:J175)</f>
        <v>700010.06999999948</v>
      </c>
      <c r="K176" s="13"/>
      <c r="L176" s="13"/>
    </row>
    <row r="177" spans="1:12" s="11" customFormat="1" ht="3" customHeight="1" x14ac:dyDescent="0.25">
      <c r="A177" s="46"/>
      <c r="C177" s="33"/>
      <c r="D177" s="39"/>
      <c r="E177" s="45"/>
      <c r="F177" s="45"/>
      <c r="G177" s="39"/>
      <c r="H177" s="45"/>
      <c r="I177" s="39"/>
      <c r="J177" s="39"/>
      <c r="K177" s="13"/>
      <c r="L177" s="13"/>
    </row>
    <row r="178" spans="1:12" x14ac:dyDescent="0.25">
      <c r="A178" s="46">
        <v>100274190</v>
      </c>
      <c r="B178" s="11" t="s">
        <v>379</v>
      </c>
      <c r="C178" s="11" t="s">
        <v>97</v>
      </c>
      <c r="D178" s="13">
        <v>22854</v>
      </c>
      <c r="E178" s="27">
        <v>190.88</v>
      </c>
      <c r="F178" s="27">
        <v>193.22067083129895</v>
      </c>
      <c r="G178" s="13">
        <f t="shared" si="6"/>
        <v>53493.691178506218</v>
      </c>
      <c r="H178" s="27">
        <v>194.2</v>
      </c>
      <c r="I178" s="13">
        <f t="shared" si="7"/>
        <v>22381.58882149362</v>
      </c>
      <c r="J178" s="13">
        <f t="shared" si="8"/>
        <v>75875.279999999839</v>
      </c>
      <c r="L178" s="13"/>
    </row>
    <row r="179" spans="1:12" x14ac:dyDescent="0.25">
      <c r="A179" s="46">
        <v>100367980</v>
      </c>
      <c r="B179" s="11" t="s">
        <v>126</v>
      </c>
      <c r="C179" s="11" t="s">
        <v>97</v>
      </c>
      <c r="D179" s="13">
        <v>13520</v>
      </c>
      <c r="E179" s="27">
        <v>183.26</v>
      </c>
      <c r="F179" s="27">
        <v>183.96634166129112</v>
      </c>
      <c r="G179" s="13">
        <f t="shared" si="6"/>
        <v>9549.7392606561316</v>
      </c>
      <c r="H179" s="27">
        <v>184.57</v>
      </c>
      <c r="I179" s="13">
        <f t="shared" si="7"/>
        <v>8161.4607393439001</v>
      </c>
      <c r="J179" s="13">
        <f t="shared" si="8"/>
        <v>17711.200000000033</v>
      </c>
      <c r="L179" s="13"/>
    </row>
    <row r="180" spans="1:12" x14ac:dyDescent="0.25">
      <c r="A180" s="46">
        <v>200502430</v>
      </c>
      <c r="B180" s="11" t="s">
        <v>485</v>
      </c>
      <c r="C180" s="11" t="s">
        <v>97</v>
      </c>
      <c r="D180" s="13">
        <v>5935</v>
      </c>
      <c r="E180" s="27">
        <v>186.12</v>
      </c>
      <c r="F180" s="27">
        <v>178.74</v>
      </c>
      <c r="G180" s="13">
        <f t="shared" si="6"/>
        <v>-43800.299999999974</v>
      </c>
      <c r="H180" s="27">
        <v>183.97</v>
      </c>
      <c r="I180" s="13">
        <f t="shared" si="7"/>
        <v>31040.049999999941</v>
      </c>
      <c r="J180" s="13">
        <f t="shared" si="8"/>
        <v>-12760.250000000033</v>
      </c>
      <c r="L180" s="13"/>
    </row>
    <row r="181" spans="1:12" x14ac:dyDescent="0.25">
      <c r="A181" s="46">
        <v>100275000</v>
      </c>
      <c r="B181" s="11" t="s">
        <v>96</v>
      </c>
      <c r="C181" s="11" t="s">
        <v>97</v>
      </c>
      <c r="D181" s="13">
        <v>30819</v>
      </c>
      <c r="E181" s="27">
        <v>186.21</v>
      </c>
      <c r="F181" s="27">
        <v>184.16829923471934</v>
      </c>
      <c r="G181" s="13">
        <f t="shared" si="6"/>
        <v>-62923.175885184843</v>
      </c>
      <c r="H181" s="27">
        <v>183.57</v>
      </c>
      <c r="I181" s="13">
        <f t="shared" si="7"/>
        <v>-18438.984114815608</v>
      </c>
      <c r="J181" s="13">
        <f t="shared" si="8"/>
        <v>-81362.160000000455</v>
      </c>
      <c r="L181" s="13"/>
    </row>
    <row r="182" spans="1:12" s="11" customFormat="1" x14ac:dyDescent="0.25">
      <c r="A182" s="48"/>
      <c r="B182" s="35"/>
      <c r="C182" s="36" t="s">
        <v>584</v>
      </c>
      <c r="D182" s="42">
        <f>SUBTOTAL(9,D178:D181)</f>
        <v>73128</v>
      </c>
      <c r="E182" s="44"/>
      <c r="F182" s="44"/>
      <c r="G182" s="42">
        <f>SUBTOTAL(9,G178:G181)</f>
        <v>-43680.045446022465</v>
      </c>
      <c r="H182" s="44"/>
      <c r="I182" s="42">
        <f>SUBTOTAL(9,I178:I181)</f>
        <v>43144.115446021853</v>
      </c>
      <c r="J182" s="42">
        <f>SUBTOTAL(9,J178:J181)</f>
        <v>-535.93000000061875</v>
      </c>
      <c r="K182" s="13"/>
      <c r="L182" s="13"/>
    </row>
    <row r="183" spans="1:12" s="11" customFormat="1" ht="3" customHeight="1" x14ac:dyDescent="0.25">
      <c r="A183" s="46"/>
      <c r="C183" s="33"/>
      <c r="D183" s="39"/>
      <c r="E183" s="45"/>
      <c r="F183" s="45"/>
      <c r="G183" s="39"/>
      <c r="H183" s="45"/>
      <c r="I183" s="39"/>
      <c r="J183" s="39"/>
      <c r="K183" s="13"/>
      <c r="L183" s="13"/>
    </row>
    <row r="184" spans="1:12" x14ac:dyDescent="0.25">
      <c r="A184" s="46">
        <v>200504460</v>
      </c>
      <c r="B184" s="11" t="s">
        <v>484</v>
      </c>
      <c r="C184" s="11" t="s">
        <v>53</v>
      </c>
      <c r="D184" s="13">
        <v>6823</v>
      </c>
      <c r="E184" s="27">
        <v>186.54</v>
      </c>
      <c r="F184" s="27">
        <v>188.19425174744362</v>
      </c>
      <c r="G184" s="13">
        <f t="shared" si="6"/>
        <v>11286.959672807845</v>
      </c>
      <c r="H184" s="27">
        <v>183.72</v>
      </c>
      <c r="I184" s="13">
        <f t="shared" si="7"/>
        <v>-30527.8196728078</v>
      </c>
      <c r="J184" s="13">
        <f t="shared" si="8"/>
        <v>-19240.859999999957</v>
      </c>
      <c r="L184" s="13"/>
    </row>
    <row r="185" spans="1:12" x14ac:dyDescent="0.25">
      <c r="A185" s="46">
        <v>201051640</v>
      </c>
      <c r="B185" s="11" t="s">
        <v>522</v>
      </c>
      <c r="C185" s="11" t="s">
        <v>53</v>
      </c>
      <c r="D185" s="13">
        <v>3824</v>
      </c>
      <c r="E185" s="27">
        <v>197.33</v>
      </c>
      <c r="F185" s="27">
        <v>201.4797904850796</v>
      </c>
      <c r="G185" s="13">
        <f t="shared" si="6"/>
        <v>15868.798814944359</v>
      </c>
      <c r="H185" s="27">
        <v>197.72</v>
      </c>
      <c r="I185" s="13">
        <f t="shared" si="7"/>
        <v>-14377.438814944411</v>
      </c>
      <c r="J185" s="13">
        <f t="shared" si="8"/>
        <v>1491.3599999999478</v>
      </c>
      <c r="L185" s="13"/>
    </row>
    <row r="186" spans="1:12" x14ac:dyDescent="0.25">
      <c r="A186" s="46">
        <v>201246060</v>
      </c>
      <c r="B186" s="11" t="s">
        <v>543</v>
      </c>
      <c r="C186" s="11" t="s">
        <v>53</v>
      </c>
      <c r="D186" s="13">
        <v>436.93536</v>
      </c>
      <c r="E186" s="27">
        <v>193.2</v>
      </c>
      <c r="F186" s="27">
        <v>189.75000000000003</v>
      </c>
      <c r="G186" s="13">
        <f t="shared" si="6"/>
        <v>-1507.4269919999826</v>
      </c>
      <c r="H186" s="27">
        <v>190.9</v>
      </c>
      <c r="I186" s="13">
        <f t="shared" si="7"/>
        <v>502.47566399999005</v>
      </c>
      <c r="J186" s="13">
        <f t="shared" si="8"/>
        <v>-1004.9513279999926</v>
      </c>
      <c r="L186" s="13"/>
    </row>
    <row r="187" spans="1:12" x14ac:dyDescent="0.25">
      <c r="A187" s="46">
        <v>200247220</v>
      </c>
      <c r="B187" s="11" t="s">
        <v>458</v>
      </c>
      <c r="C187" s="11" t="s">
        <v>53</v>
      </c>
      <c r="D187" s="13">
        <v>32264</v>
      </c>
      <c r="E187" s="27">
        <v>200.33</v>
      </c>
      <c r="F187" s="27">
        <v>197.50000000000003</v>
      </c>
      <c r="G187" s="13">
        <f t="shared" si="6"/>
        <v>-91307.119999999486</v>
      </c>
      <c r="H187" s="27">
        <v>199.17</v>
      </c>
      <c r="I187" s="13">
        <f t="shared" si="7"/>
        <v>53880.87999999868</v>
      </c>
      <c r="J187" s="13">
        <f t="shared" si="8"/>
        <v>-37426.240000000806</v>
      </c>
      <c r="L187" s="13"/>
    </row>
    <row r="188" spans="1:12" x14ac:dyDescent="0.25">
      <c r="A188" s="46">
        <v>100275310</v>
      </c>
      <c r="B188" s="11" t="s">
        <v>252</v>
      </c>
      <c r="C188" s="11" t="s">
        <v>53</v>
      </c>
      <c r="D188" s="13">
        <v>38338</v>
      </c>
      <c r="E188" s="27">
        <v>191.77</v>
      </c>
      <c r="F188" s="27">
        <v>196.24999999999997</v>
      </c>
      <c r="G188" s="13">
        <f t="shared" si="6"/>
        <v>171754.23999999851</v>
      </c>
      <c r="H188" s="27">
        <v>199.87</v>
      </c>
      <c r="I188" s="13">
        <f t="shared" si="7"/>
        <v>138783.56000000128</v>
      </c>
      <c r="J188" s="13">
        <f t="shared" si="8"/>
        <v>310537.79999999981</v>
      </c>
      <c r="L188" s="13"/>
    </row>
    <row r="189" spans="1:12" x14ac:dyDescent="0.25">
      <c r="A189" s="46">
        <v>100266930</v>
      </c>
      <c r="B189" s="11" t="s">
        <v>52</v>
      </c>
      <c r="C189" s="11" t="s">
        <v>53</v>
      </c>
      <c r="D189" s="13">
        <v>26517.9</v>
      </c>
      <c r="E189" s="27">
        <v>183.76</v>
      </c>
      <c r="F189" s="27">
        <v>182.42277109932061</v>
      </c>
      <c r="G189" s="13">
        <f t="shared" si="6"/>
        <v>-35460.502265325675</v>
      </c>
      <c r="H189" s="27">
        <v>179.33</v>
      </c>
      <c r="I189" s="13">
        <f t="shared" si="7"/>
        <v>-82013.794734673764</v>
      </c>
      <c r="J189" s="13">
        <f t="shared" si="8"/>
        <v>-117474.29699999944</v>
      </c>
      <c r="L189" s="13"/>
    </row>
    <row r="190" spans="1:12" x14ac:dyDescent="0.25">
      <c r="A190" s="46">
        <v>100267130</v>
      </c>
      <c r="B190" s="11" t="s">
        <v>374</v>
      </c>
      <c r="C190" s="11" t="s">
        <v>53</v>
      </c>
      <c r="D190" s="13">
        <v>27131</v>
      </c>
      <c r="E190" s="27">
        <v>193.44</v>
      </c>
      <c r="F190" s="27">
        <v>187.04712221582281</v>
      </c>
      <c r="G190" s="13">
        <f t="shared" si="6"/>
        <v>-173445.16716251126</v>
      </c>
      <c r="H190" s="27">
        <v>188.05</v>
      </c>
      <c r="I190" s="13">
        <f t="shared" si="7"/>
        <v>27209.077162511647</v>
      </c>
      <c r="J190" s="13">
        <f t="shared" si="8"/>
        <v>-146236.08999999962</v>
      </c>
      <c r="L190" s="13"/>
    </row>
    <row r="191" spans="1:12" x14ac:dyDescent="0.25">
      <c r="A191" s="46">
        <v>201023760</v>
      </c>
      <c r="B191" s="11" t="s">
        <v>513</v>
      </c>
      <c r="C191" s="11" t="s">
        <v>53</v>
      </c>
      <c r="D191" s="13">
        <v>5445</v>
      </c>
      <c r="E191" s="27">
        <v>183.92</v>
      </c>
      <c r="F191" s="27">
        <v>188.39166690086805</v>
      </c>
      <c r="G191" s="13">
        <f t="shared" si="6"/>
        <v>24348.226275226578</v>
      </c>
      <c r="H191" s="27">
        <v>187.57</v>
      </c>
      <c r="I191" s="13">
        <f t="shared" si="7"/>
        <v>-4473.976275226546</v>
      </c>
      <c r="J191" s="13">
        <f t="shared" si="8"/>
        <v>19874.250000000033</v>
      </c>
      <c r="L191" s="13"/>
    </row>
    <row r="192" spans="1:12" x14ac:dyDescent="0.25">
      <c r="A192" s="46">
        <v>100266720</v>
      </c>
      <c r="B192" s="11" t="s">
        <v>331</v>
      </c>
      <c r="C192" s="11" t="s">
        <v>53</v>
      </c>
      <c r="D192" s="13">
        <v>25263</v>
      </c>
      <c r="E192" s="27">
        <v>170.6</v>
      </c>
      <c r="F192" s="27">
        <v>167.63676118367607</v>
      </c>
      <c r="G192" s="13">
        <f t="shared" si="6"/>
        <v>-74860.302216791257</v>
      </c>
      <c r="H192" s="27">
        <v>165.49</v>
      </c>
      <c r="I192" s="13">
        <f t="shared" si="7"/>
        <v>-54233.627783208365</v>
      </c>
      <c r="J192" s="13">
        <f t="shared" si="8"/>
        <v>-129093.92999999961</v>
      </c>
      <c r="L192" s="13"/>
    </row>
    <row r="193" spans="1:12" x14ac:dyDescent="0.25">
      <c r="A193" s="46">
        <v>200229930</v>
      </c>
      <c r="B193" s="11" t="s">
        <v>452</v>
      </c>
      <c r="C193" s="11" t="s">
        <v>53</v>
      </c>
      <c r="D193" s="13">
        <v>14495</v>
      </c>
      <c r="E193" s="27">
        <v>189.17</v>
      </c>
      <c r="F193" s="27">
        <v>192.70679413616165</v>
      </c>
      <c r="G193" s="13">
        <f t="shared" si="6"/>
        <v>51265.831003663261</v>
      </c>
      <c r="H193" s="27">
        <v>195.68</v>
      </c>
      <c r="I193" s="13">
        <f t="shared" si="7"/>
        <v>43096.618996337013</v>
      </c>
      <c r="J193" s="13">
        <f t="shared" si="8"/>
        <v>94362.450000000274</v>
      </c>
      <c r="L193" s="13"/>
    </row>
    <row r="194" spans="1:12" x14ac:dyDescent="0.25">
      <c r="A194" s="46">
        <v>100291140</v>
      </c>
      <c r="B194" s="11" t="s">
        <v>292</v>
      </c>
      <c r="C194" s="11" t="s">
        <v>53</v>
      </c>
      <c r="D194" s="13">
        <v>33694</v>
      </c>
      <c r="E194" s="27">
        <v>184.61</v>
      </c>
      <c r="F194" s="27">
        <v>187.94304699547871</v>
      </c>
      <c r="G194" s="13">
        <f t="shared" si="6"/>
        <v>112303.68546565919</v>
      </c>
      <c r="H194" s="27">
        <v>188.69</v>
      </c>
      <c r="I194" s="13">
        <f t="shared" si="7"/>
        <v>25167.834534340269</v>
      </c>
      <c r="J194" s="13">
        <f t="shared" si="8"/>
        <v>137471.51999999947</v>
      </c>
      <c r="L194" s="13"/>
    </row>
    <row r="195" spans="1:12" x14ac:dyDescent="0.25">
      <c r="A195" s="46">
        <v>100291290</v>
      </c>
      <c r="B195" s="11" t="s">
        <v>292</v>
      </c>
      <c r="C195" s="11" t="s">
        <v>53</v>
      </c>
      <c r="D195" s="13">
        <v>34589</v>
      </c>
      <c r="E195" s="27">
        <v>194.66</v>
      </c>
      <c r="F195" s="27">
        <v>195.24140644833375</v>
      </c>
      <c r="G195" s="13">
        <f t="shared" si="6"/>
        <v>20110.26764141614</v>
      </c>
      <c r="H195" s="27">
        <v>194.81</v>
      </c>
      <c r="I195" s="13">
        <f t="shared" si="7"/>
        <v>-14921.917641415943</v>
      </c>
      <c r="J195" s="13">
        <f t="shared" si="8"/>
        <v>5188.3500000001968</v>
      </c>
      <c r="L195" s="13"/>
    </row>
    <row r="196" spans="1:12" x14ac:dyDescent="0.25">
      <c r="A196" s="46">
        <v>100291430</v>
      </c>
      <c r="B196" s="11" t="s">
        <v>329</v>
      </c>
      <c r="C196" s="11" t="s">
        <v>53</v>
      </c>
      <c r="D196" s="13">
        <v>20571.03</v>
      </c>
      <c r="E196" s="27">
        <v>178.59</v>
      </c>
      <c r="F196" s="27">
        <v>173.35946164190295</v>
      </c>
      <c r="G196" s="13">
        <f t="shared" si="6"/>
        <v>-107597.56148056516</v>
      </c>
      <c r="H196" s="27">
        <v>174.71</v>
      </c>
      <c r="I196" s="13">
        <f t="shared" si="7"/>
        <v>27781.965080565249</v>
      </c>
      <c r="J196" s="13">
        <f t="shared" si="8"/>
        <v>-79815.596399999908</v>
      </c>
      <c r="L196" s="13"/>
    </row>
    <row r="197" spans="1:12" x14ac:dyDescent="0.25">
      <c r="A197" s="46">
        <v>100285610</v>
      </c>
      <c r="B197" s="11" t="s">
        <v>408</v>
      </c>
      <c r="C197" s="11" t="s">
        <v>53</v>
      </c>
      <c r="D197" s="13">
        <v>30423.99</v>
      </c>
      <c r="E197" s="27">
        <v>178.61</v>
      </c>
      <c r="F197" s="27">
        <v>180.91260271910653</v>
      </c>
      <c r="G197" s="13">
        <f t="shared" si="6"/>
        <v>70054.362100069484</v>
      </c>
      <c r="H197" s="27">
        <v>181.35</v>
      </c>
      <c r="I197" s="13">
        <f t="shared" si="7"/>
        <v>13307.370499929937</v>
      </c>
      <c r="J197" s="13">
        <f t="shared" si="8"/>
        <v>83361.732599999421</v>
      </c>
      <c r="L197" s="13"/>
    </row>
    <row r="198" spans="1:12" x14ac:dyDescent="0.25">
      <c r="A198" s="46">
        <v>100267520</v>
      </c>
      <c r="B198" s="11" t="s">
        <v>401</v>
      </c>
      <c r="C198" s="11" t="s">
        <v>53</v>
      </c>
      <c r="D198" s="13">
        <v>35695.31</v>
      </c>
      <c r="E198" s="27">
        <v>174.09</v>
      </c>
      <c r="F198" s="27">
        <v>172.51896122247146</v>
      </c>
      <c r="G198" s="13">
        <f t="shared" si="6"/>
        <v>-56078.716185902362</v>
      </c>
      <c r="H198" s="27">
        <v>171.52</v>
      </c>
      <c r="I198" s="13">
        <f t="shared" si="7"/>
        <v>-35658.230514097391</v>
      </c>
      <c r="J198" s="13">
        <f t="shared" si="8"/>
        <v>-91736.946699999753</v>
      </c>
      <c r="L198" s="13"/>
    </row>
    <row r="199" spans="1:12" x14ac:dyDescent="0.25">
      <c r="A199" s="46">
        <v>100291230</v>
      </c>
      <c r="B199" s="11" t="s">
        <v>202</v>
      </c>
      <c r="C199" s="11" t="s">
        <v>53</v>
      </c>
      <c r="D199" s="13">
        <v>12460</v>
      </c>
      <c r="E199" s="27">
        <v>180.03</v>
      </c>
      <c r="F199" s="27">
        <v>176.29140104867267</v>
      </c>
      <c r="G199" s="13">
        <f t="shared" si="6"/>
        <v>-46582.942933538572</v>
      </c>
      <c r="H199" s="27">
        <v>180.2</v>
      </c>
      <c r="I199" s="13">
        <f t="shared" si="7"/>
        <v>48701.142933538416</v>
      </c>
      <c r="J199" s="13">
        <f t="shared" si="8"/>
        <v>2118.1999999998443</v>
      </c>
      <c r="L199" s="13"/>
    </row>
    <row r="200" spans="1:12" x14ac:dyDescent="0.25">
      <c r="A200" s="46">
        <v>200901690</v>
      </c>
      <c r="B200" s="11" t="s">
        <v>521</v>
      </c>
      <c r="C200" s="11" t="s">
        <v>53</v>
      </c>
      <c r="D200" s="13">
        <v>2176</v>
      </c>
      <c r="E200" s="27">
        <v>183.58</v>
      </c>
      <c r="F200" s="27">
        <v>185.04</v>
      </c>
      <c r="G200" s="13">
        <f t="shared" si="6"/>
        <v>3176.9599999999555</v>
      </c>
      <c r="H200" s="27">
        <v>181.5</v>
      </c>
      <c r="I200" s="13">
        <f t="shared" si="7"/>
        <v>-7703.0399999999827</v>
      </c>
      <c r="J200" s="13">
        <f t="shared" si="8"/>
        <v>-4526.0800000000272</v>
      </c>
      <c r="L200" s="13"/>
    </row>
    <row r="201" spans="1:12" x14ac:dyDescent="0.25">
      <c r="A201" s="46">
        <v>100290860</v>
      </c>
      <c r="B201" s="11" t="s">
        <v>190</v>
      </c>
      <c r="C201" s="11" t="s">
        <v>53</v>
      </c>
      <c r="D201" s="13">
        <v>9025</v>
      </c>
      <c r="E201" s="27">
        <v>175.25</v>
      </c>
      <c r="F201" s="27">
        <v>172.35858056575802</v>
      </c>
      <c r="G201" s="13">
        <f t="shared" si="6"/>
        <v>-26095.060394033888</v>
      </c>
      <c r="H201" s="27">
        <v>171.02</v>
      </c>
      <c r="I201" s="13">
        <f t="shared" si="7"/>
        <v>-12080.689605966021</v>
      </c>
      <c r="J201" s="13">
        <f t="shared" si="8"/>
        <v>-38175.749999999913</v>
      </c>
      <c r="L201" s="13"/>
    </row>
    <row r="202" spans="1:12" x14ac:dyDescent="0.25">
      <c r="A202" s="46">
        <v>200987990</v>
      </c>
      <c r="B202" s="11" t="s">
        <v>510</v>
      </c>
      <c r="C202" s="11" t="s">
        <v>53</v>
      </c>
      <c r="D202" s="13">
        <v>1890</v>
      </c>
      <c r="E202" s="27">
        <v>196.19</v>
      </c>
      <c r="F202" s="27">
        <v>204.08999999999997</v>
      </c>
      <c r="G202" s="13">
        <f t="shared" si="6"/>
        <v>14930.999999999956</v>
      </c>
      <c r="H202" s="27">
        <v>203.4</v>
      </c>
      <c r="I202" s="13">
        <f t="shared" si="7"/>
        <v>-1304.0999999999419</v>
      </c>
      <c r="J202" s="13">
        <f t="shared" si="8"/>
        <v>13626.900000000014</v>
      </c>
      <c r="L202" s="13"/>
    </row>
    <row r="203" spans="1:12" x14ac:dyDescent="0.25">
      <c r="A203" s="46">
        <v>200856890</v>
      </c>
      <c r="B203" s="11" t="s">
        <v>519</v>
      </c>
      <c r="C203" s="11" t="s">
        <v>53</v>
      </c>
      <c r="D203" s="13">
        <v>2415</v>
      </c>
      <c r="E203" s="27">
        <v>189.14</v>
      </c>
      <c r="F203" s="27">
        <v>194.33900730880563</v>
      </c>
      <c r="G203" s="13">
        <f t="shared" si="6"/>
        <v>12555.602650765639</v>
      </c>
      <c r="H203" s="27">
        <v>196.57</v>
      </c>
      <c r="I203" s="13">
        <f t="shared" si="7"/>
        <v>5387.8473492343774</v>
      </c>
      <c r="J203" s="13">
        <f t="shared" si="8"/>
        <v>17943.450000000015</v>
      </c>
      <c r="L203" s="13"/>
    </row>
    <row r="204" spans="1:12" x14ac:dyDescent="0.25">
      <c r="A204" s="46">
        <v>201068810</v>
      </c>
      <c r="B204" s="11" t="s">
        <v>518</v>
      </c>
      <c r="C204" s="11" t="s">
        <v>53</v>
      </c>
      <c r="D204" s="13">
        <v>2229</v>
      </c>
      <c r="E204" s="27">
        <v>182.96</v>
      </c>
      <c r="F204" s="27">
        <v>198.64000000000001</v>
      </c>
      <c r="G204" s="13">
        <f t="shared" si="6"/>
        <v>34950.720000000016</v>
      </c>
      <c r="H204" s="27">
        <v>201.71</v>
      </c>
      <c r="I204" s="13">
        <f t="shared" si="7"/>
        <v>6843.0299999999852</v>
      </c>
      <c r="J204" s="13">
        <f t="shared" si="8"/>
        <v>41793.75</v>
      </c>
      <c r="L204" s="13"/>
    </row>
    <row r="205" spans="1:12" x14ac:dyDescent="0.25">
      <c r="A205" s="46">
        <v>100274780</v>
      </c>
      <c r="B205" s="11" t="s">
        <v>326</v>
      </c>
      <c r="C205" s="11" t="s">
        <v>53</v>
      </c>
      <c r="D205" s="13">
        <v>35482.519999999997</v>
      </c>
      <c r="E205" s="27">
        <v>182.96</v>
      </c>
      <c r="F205" s="27">
        <v>196.33033954080537</v>
      </c>
      <c r="G205" s="13">
        <f t="shared" si="6"/>
        <v>474413.34016341699</v>
      </c>
      <c r="H205" s="27">
        <v>200.04</v>
      </c>
      <c r="I205" s="13">
        <f t="shared" si="7"/>
        <v>131628.10143658239</v>
      </c>
      <c r="J205" s="13">
        <f t="shared" si="8"/>
        <v>606041.44159999932</v>
      </c>
      <c r="L205" s="13"/>
    </row>
    <row r="206" spans="1:12" x14ac:dyDescent="0.25">
      <c r="A206" s="46">
        <v>200831020</v>
      </c>
      <c r="B206" s="11" t="s">
        <v>494</v>
      </c>
      <c r="C206" s="11" t="s">
        <v>53</v>
      </c>
      <c r="D206" s="13">
        <v>5866</v>
      </c>
      <c r="E206" s="27">
        <v>181.18</v>
      </c>
      <c r="F206" s="27">
        <v>173.13344048028199</v>
      </c>
      <c r="G206" s="13">
        <f t="shared" si="6"/>
        <v>-47201.118142665888</v>
      </c>
      <c r="H206" s="27">
        <v>170.22</v>
      </c>
      <c r="I206" s="13">
        <f t="shared" si="7"/>
        <v>-17090.241857334164</v>
      </c>
      <c r="J206" s="13">
        <f t="shared" si="8"/>
        <v>-64291.360000000052</v>
      </c>
      <c r="L206" s="13"/>
    </row>
    <row r="207" spans="1:12" x14ac:dyDescent="0.25">
      <c r="A207" s="46">
        <v>100284600</v>
      </c>
      <c r="B207" s="11" t="s">
        <v>422</v>
      </c>
      <c r="C207" s="11" t="s">
        <v>53</v>
      </c>
      <c r="D207" s="13">
        <v>18282</v>
      </c>
      <c r="E207" s="27">
        <v>189.97</v>
      </c>
      <c r="F207" s="27">
        <v>191.20082179746228</v>
      </c>
      <c r="G207" s="13">
        <f t="shared" si="6"/>
        <v>22501.884101205465</v>
      </c>
      <c r="H207" s="27">
        <v>197.48</v>
      </c>
      <c r="I207" s="13">
        <f t="shared" si="7"/>
        <v>114795.93589879437</v>
      </c>
      <c r="J207" s="13">
        <f t="shared" si="8"/>
        <v>137297.81999999983</v>
      </c>
      <c r="L207" s="13"/>
    </row>
    <row r="208" spans="1:12" s="11" customFormat="1" x14ac:dyDescent="0.25">
      <c r="A208" s="48"/>
      <c r="B208" s="35"/>
      <c r="C208" s="36" t="s">
        <v>585</v>
      </c>
      <c r="D208" s="42">
        <f>SUBTOTAL(9,D184:D207)</f>
        <v>425336.68536</v>
      </c>
      <c r="E208" s="44"/>
      <c r="F208" s="44"/>
      <c r="G208" s="42">
        <f>SUBTOTAL(9,G184:G207)</f>
        <v>379385.96011583984</v>
      </c>
      <c r="H208" s="44"/>
      <c r="I208" s="42">
        <f>SUBTOTAL(9,I184:I207)</f>
        <v>362700.9626561593</v>
      </c>
      <c r="J208" s="42">
        <f>SUBTOTAL(9,J184:J207)</f>
        <v>742086.92277199903</v>
      </c>
      <c r="K208" s="13"/>
      <c r="L208" s="13"/>
    </row>
    <row r="209" spans="1:12" s="11" customFormat="1" ht="3" customHeight="1" x14ac:dyDescent="0.25">
      <c r="A209" s="46"/>
      <c r="C209" s="33"/>
      <c r="D209" s="39"/>
      <c r="E209" s="45"/>
      <c r="F209" s="45"/>
      <c r="G209" s="39"/>
      <c r="H209" s="45"/>
      <c r="I209" s="39"/>
      <c r="J209" s="39"/>
      <c r="K209" s="13"/>
      <c r="L209" s="13"/>
    </row>
    <row r="210" spans="1:12" x14ac:dyDescent="0.25">
      <c r="A210" s="46">
        <v>100270840</v>
      </c>
      <c r="B210" s="11" t="s">
        <v>217</v>
      </c>
      <c r="C210" s="11" t="s">
        <v>218</v>
      </c>
      <c r="D210" s="13">
        <v>39831</v>
      </c>
      <c r="E210" s="27">
        <v>180.46</v>
      </c>
      <c r="F210" s="27">
        <v>181.12189263102027</v>
      </c>
      <c r="G210" s="13">
        <f t="shared" si="6"/>
        <v>26363.845386168188</v>
      </c>
      <c r="H210" s="27">
        <v>182.41</v>
      </c>
      <c r="I210" s="13">
        <f t="shared" si="7"/>
        <v>51306.604613831361</v>
      </c>
      <c r="J210" s="13">
        <f t="shared" si="8"/>
        <v>77670.449999999546</v>
      </c>
      <c r="L210" s="13"/>
    </row>
    <row r="211" spans="1:12" x14ac:dyDescent="0.25">
      <c r="A211" s="46">
        <v>100284060</v>
      </c>
      <c r="B211" s="11" t="s">
        <v>361</v>
      </c>
      <c r="C211" s="11" t="s">
        <v>218</v>
      </c>
      <c r="D211" s="13">
        <v>22821</v>
      </c>
      <c r="E211" s="27">
        <v>187.93</v>
      </c>
      <c r="F211" s="27">
        <v>187.45706814859909</v>
      </c>
      <c r="G211" s="13">
        <f t="shared" si="6"/>
        <v>-10792.777780820283</v>
      </c>
      <c r="H211" s="27">
        <v>188.81</v>
      </c>
      <c r="I211" s="13">
        <f t="shared" si="7"/>
        <v>30875.257780820179</v>
      </c>
      <c r="J211" s="13">
        <f t="shared" si="8"/>
        <v>20082.479999999894</v>
      </c>
      <c r="L211" s="13"/>
    </row>
    <row r="212" spans="1:12" x14ac:dyDescent="0.25">
      <c r="A212" s="46">
        <v>100267900</v>
      </c>
      <c r="B212" s="11" t="s">
        <v>430</v>
      </c>
      <c r="C212" s="11" t="s">
        <v>218</v>
      </c>
      <c r="D212" s="13">
        <v>18764</v>
      </c>
      <c r="E212" s="27">
        <v>184.47</v>
      </c>
      <c r="F212" s="27">
        <v>187.51770075950765</v>
      </c>
      <c r="G212" s="13">
        <f t="shared" si="6"/>
        <v>57187.05705140152</v>
      </c>
      <c r="H212" s="27">
        <v>188.42</v>
      </c>
      <c r="I212" s="13">
        <f t="shared" si="7"/>
        <v>16930.742948598268</v>
      </c>
      <c r="J212" s="13">
        <f t="shared" si="8"/>
        <v>74117.799999999785</v>
      </c>
      <c r="L212" s="13"/>
    </row>
    <row r="213" spans="1:12" x14ac:dyDescent="0.25">
      <c r="A213" s="46">
        <v>200145500</v>
      </c>
      <c r="B213" s="11" t="s">
        <v>441</v>
      </c>
      <c r="C213" s="11" t="s">
        <v>218</v>
      </c>
      <c r="D213" s="13">
        <v>8932</v>
      </c>
      <c r="E213" s="27">
        <v>165.94</v>
      </c>
      <c r="F213" s="27">
        <v>165.89430543251822</v>
      </c>
      <c r="G213" s="13">
        <f t="shared" si="6"/>
        <v>-408.14387674721058</v>
      </c>
      <c r="H213" s="27">
        <v>168.17</v>
      </c>
      <c r="I213" s="13">
        <f t="shared" si="7"/>
        <v>20326.50387674712</v>
      </c>
      <c r="J213" s="13">
        <f t="shared" si="8"/>
        <v>19918.35999999991</v>
      </c>
      <c r="L213" s="13"/>
    </row>
    <row r="214" spans="1:12" s="11" customFormat="1" x14ac:dyDescent="0.25">
      <c r="A214" s="48"/>
      <c r="B214" s="35"/>
      <c r="C214" s="36" t="s">
        <v>586</v>
      </c>
      <c r="D214" s="42">
        <f>SUBTOTAL(9,D210:D213)</f>
        <v>90348</v>
      </c>
      <c r="E214" s="44"/>
      <c r="F214" s="44"/>
      <c r="G214" s="42">
        <f>SUBTOTAL(9,G210:G213)</f>
        <v>72349.98078000221</v>
      </c>
      <c r="H214" s="44"/>
      <c r="I214" s="42">
        <f>SUBTOTAL(9,I210:I213)</f>
        <v>119439.10921999693</v>
      </c>
      <c r="J214" s="42">
        <f>SUBTOTAL(9,J210:J213)</f>
        <v>191789.08999999912</v>
      </c>
      <c r="K214" s="13"/>
      <c r="L214" s="13"/>
    </row>
    <row r="215" spans="1:12" s="11" customFormat="1" ht="3" customHeight="1" x14ac:dyDescent="0.25">
      <c r="A215" s="46"/>
      <c r="C215" s="33"/>
      <c r="D215" s="39"/>
      <c r="E215" s="45"/>
      <c r="F215" s="45"/>
      <c r="G215" s="39"/>
      <c r="H215" s="45"/>
      <c r="I215" s="39"/>
      <c r="J215" s="39"/>
      <c r="K215" s="13"/>
      <c r="L215" s="13"/>
    </row>
    <row r="216" spans="1:12" x14ac:dyDescent="0.25">
      <c r="A216" s="46">
        <v>100287670</v>
      </c>
      <c r="B216" s="11" t="s">
        <v>319</v>
      </c>
      <c r="C216" s="11" t="s">
        <v>86</v>
      </c>
      <c r="D216" s="13">
        <v>19688</v>
      </c>
      <c r="E216" s="27">
        <v>174.26</v>
      </c>
      <c r="F216" s="27">
        <v>181.17588625558673</v>
      </c>
      <c r="G216" s="13">
        <f t="shared" si="6"/>
        <v>136159.96859999176</v>
      </c>
      <c r="H216" s="27">
        <v>180.56</v>
      </c>
      <c r="I216" s="13">
        <f t="shared" si="7"/>
        <v>-12125.568599991544</v>
      </c>
      <c r="J216" s="13">
        <f t="shared" si="8"/>
        <v>124034.40000000021</v>
      </c>
      <c r="L216" s="13"/>
    </row>
    <row r="217" spans="1:12" x14ac:dyDescent="0.25">
      <c r="A217" s="46">
        <v>100266840</v>
      </c>
      <c r="B217" s="11" t="s">
        <v>347</v>
      </c>
      <c r="C217" s="11" t="s">
        <v>86</v>
      </c>
      <c r="D217" s="13">
        <v>13193</v>
      </c>
      <c r="E217" s="27">
        <v>177.07</v>
      </c>
      <c r="F217" s="27">
        <v>183.40653079791127</v>
      </c>
      <c r="G217" s="13">
        <f t="shared" si="6"/>
        <v>83597.850816843522</v>
      </c>
      <c r="H217" s="27">
        <v>187.86</v>
      </c>
      <c r="I217" s="13">
        <f t="shared" si="7"/>
        <v>58754.619183156756</v>
      </c>
      <c r="J217" s="13">
        <f t="shared" si="8"/>
        <v>142352.47000000026</v>
      </c>
      <c r="L217" s="13"/>
    </row>
    <row r="218" spans="1:12" x14ac:dyDescent="0.25">
      <c r="A218" s="46">
        <v>100289860</v>
      </c>
      <c r="B218" s="11" t="s">
        <v>163</v>
      </c>
      <c r="C218" s="11" t="s">
        <v>86</v>
      </c>
      <c r="D218" s="13">
        <v>40580</v>
      </c>
      <c r="E218" s="27">
        <v>178.54</v>
      </c>
      <c r="F218" s="27">
        <v>177.61343266862025</v>
      </c>
      <c r="G218" s="13">
        <f t="shared" si="6"/>
        <v>-37600.102307389992</v>
      </c>
      <c r="H218" s="27">
        <v>177.68</v>
      </c>
      <c r="I218" s="13">
        <f t="shared" si="7"/>
        <v>2701.3023073905933</v>
      </c>
      <c r="J218" s="13">
        <f t="shared" si="8"/>
        <v>-34898.799999999399</v>
      </c>
      <c r="L218" s="13"/>
    </row>
    <row r="219" spans="1:12" x14ac:dyDescent="0.25">
      <c r="A219" s="46">
        <v>100266170</v>
      </c>
      <c r="B219" s="11" t="s">
        <v>306</v>
      </c>
      <c r="C219" s="11" t="s">
        <v>86</v>
      </c>
      <c r="D219" s="13">
        <v>34332</v>
      </c>
      <c r="E219" s="27">
        <v>186.61</v>
      </c>
      <c r="F219" s="27">
        <v>189.13040093381193</v>
      </c>
      <c r="G219" s="13">
        <f t="shared" si="6"/>
        <v>86530.404859630609</v>
      </c>
      <c r="H219" s="27">
        <v>189.16</v>
      </c>
      <c r="I219" s="13">
        <f t="shared" si="7"/>
        <v>1016.1951403687987</v>
      </c>
      <c r="J219" s="13">
        <f t="shared" si="8"/>
        <v>87546.599999999409</v>
      </c>
      <c r="L219" s="13"/>
    </row>
    <row r="220" spans="1:12" x14ac:dyDescent="0.25">
      <c r="A220" s="46">
        <v>100267510</v>
      </c>
      <c r="B220" s="11" t="s">
        <v>358</v>
      </c>
      <c r="C220" s="11" t="s">
        <v>86</v>
      </c>
      <c r="D220" s="13">
        <v>25095</v>
      </c>
      <c r="E220" s="27">
        <v>181.74</v>
      </c>
      <c r="F220" s="27">
        <v>182.21461075480201</v>
      </c>
      <c r="G220" s="13">
        <f t="shared" si="6"/>
        <v>11910.356891756206</v>
      </c>
      <c r="H220" s="27">
        <v>179.49</v>
      </c>
      <c r="I220" s="13">
        <f t="shared" si="7"/>
        <v>-68374.106891756208</v>
      </c>
      <c r="J220" s="13">
        <f t="shared" si="8"/>
        <v>-56463.75</v>
      </c>
      <c r="L220" s="13"/>
    </row>
    <row r="221" spans="1:12" x14ac:dyDescent="0.25">
      <c r="A221" s="46">
        <v>100266150</v>
      </c>
      <c r="B221" s="11" t="s">
        <v>304</v>
      </c>
      <c r="C221" s="11" t="s">
        <v>86</v>
      </c>
      <c r="D221" s="13">
        <v>31699</v>
      </c>
      <c r="E221" s="27">
        <v>180.82</v>
      </c>
      <c r="F221" s="27">
        <v>183.818542540431</v>
      </c>
      <c r="G221" s="13">
        <f t="shared" si="6"/>
        <v>95050.799989122388</v>
      </c>
      <c r="H221" s="27">
        <v>182.2</v>
      </c>
      <c r="I221" s="13">
        <f t="shared" si="7"/>
        <v>-51306.179989122524</v>
      </c>
      <c r="J221" s="13">
        <f t="shared" si="8"/>
        <v>43744.619999999864</v>
      </c>
      <c r="L221" s="13"/>
    </row>
    <row r="222" spans="1:12" x14ac:dyDescent="0.25">
      <c r="A222" s="46">
        <v>100275130</v>
      </c>
      <c r="B222" s="11" t="s">
        <v>244</v>
      </c>
      <c r="C222" s="11" t="s">
        <v>86</v>
      </c>
      <c r="D222" s="13">
        <v>43758</v>
      </c>
      <c r="E222" s="27">
        <v>173.79</v>
      </c>
      <c r="F222" s="27">
        <v>174.54335864383066</v>
      </c>
      <c r="G222" s="13">
        <f t="shared" si="6"/>
        <v>32965.467536742268</v>
      </c>
      <c r="H222" s="27">
        <v>175.86</v>
      </c>
      <c r="I222" s="13">
        <f t="shared" si="7"/>
        <v>57613.592463258676</v>
      </c>
      <c r="J222" s="13">
        <f t="shared" si="8"/>
        <v>90579.060000000944</v>
      </c>
      <c r="L222" s="13"/>
    </row>
    <row r="223" spans="1:12" x14ac:dyDescent="0.25">
      <c r="A223" s="46">
        <v>100290310</v>
      </c>
      <c r="B223" s="11" t="s">
        <v>283</v>
      </c>
      <c r="C223" s="11" t="s">
        <v>86</v>
      </c>
      <c r="D223" s="13">
        <v>28967</v>
      </c>
      <c r="E223" s="27">
        <v>169.78</v>
      </c>
      <c r="F223" s="27">
        <v>167.92649622968179</v>
      </c>
      <c r="G223" s="13">
        <f t="shared" si="6"/>
        <v>-53690.443714807669</v>
      </c>
      <c r="H223" s="27">
        <v>165.8</v>
      </c>
      <c r="I223" s="13">
        <f t="shared" si="7"/>
        <v>-61598.216285192037</v>
      </c>
      <c r="J223" s="13">
        <f t="shared" si="8"/>
        <v>-115288.65999999971</v>
      </c>
      <c r="L223" s="13"/>
    </row>
    <row r="224" spans="1:12" x14ac:dyDescent="0.25">
      <c r="A224" s="46">
        <v>100290980</v>
      </c>
      <c r="B224" s="11" t="s">
        <v>291</v>
      </c>
      <c r="C224" s="11" t="s">
        <v>86</v>
      </c>
      <c r="D224" s="13">
        <v>44804</v>
      </c>
      <c r="E224" s="27">
        <v>171.59</v>
      </c>
      <c r="F224" s="27">
        <v>170.79104816549201</v>
      </c>
      <c r="G224" s="13">
        <f t="shared" si="6"/>
        <v>-35796.237993295923</v>
      </c>
      <c r="H224" s="27">
        <v>169.93</v>
      </c>
      <c r="I224" s="13">
        <f t="shared" si="7"/>
        <v>-38578.402006703924</v>
      </c>
      <c r="J224" s="13">
        <f t="shared" si="8"/>
        <v>-74374.639999999839</v>
      </c>
      <c r="L224" s="13"/>
    </row>
    <row r="225" spans="1:12" x14ac:dyDescent="0.25">
      <c r="A225" s="46">
        <v>100288620</v>
      </c>
      <c r="B225" s="11" t="s">
        <v>257</v>
      </c>
      <c r="C225" s="11" t="s">
        <v>86</v>
      </c>
      <c r="D225" s="13">
        <v>41053</v>
      </c>
      <c r="E225" s="27">
        <v>189.88</v>
      </c>
      <c r="F225" s="27">
        <v>185.92325294901002</v>
      </c>
      <c r="G225" s="13">
        <f t="shared" si="6"/>
        <v>-162436.33668429145</v>
      </c>
      <c r="H225" s="27">
        <v>187.11</v>
      </c>
      <c r="I225" s="13">
        <f t="shared" si="7"/>
        <v>48719.526684292185</v>
      </c>
      <c r="J225" s="13">
        <f t="shared" si="8"/>
        <v>-113716.80999999927</v>
      </c>
      <c r="L225" s="13"/>
    </row>
    <row r="226" spans="1:12" x14ac:dyDescent="0.25">
      <c r="A226" s="46">
        <v>100288220</v>
      </c>
      <c r="B226" s="11" t="s">
        <v>313</v>
      </c>
      <c r="C226" s="11" t="s">
        <v>86</v>
      </c>
      <c r="D226" s="13">
        <v>34643</v>
      </c>
      <c r="E226" s="27">
        <v>184.58</v>
      </c>
      <c r="F226" s="27">
        <v>182.87921721013697</v>
      </c>
      <c r="G226" s="13">
        <f t="shared" si="6"/>
        <v>-58920.218189225328</v>
      </c>
      <c r="H226" s="27">
        <v>184.99</v>
      </c>
      <c r="I226" s="13">
        <f t="shared" si="7"/>
        <v>73123.848189225217</v>
      </c>
      <c r="J226" s="13">
        <f t="shared" si="8"/>
        <v>14203.629999999888</v>
      </c>
      <c r="L226" s="13"/>
    </row>
    <row r="227" spans="1:12" x14ac:dyDescent="0.25">
      <c r="A227" s="46">
        <v>100266210</v>
      </c>
      <c r="B227" s="11" t="s">
        <v>309</v>
      </c>
      <c r="C227" s="11" t="s">
        <v>86</v>
      </c>
      <c r="D227" s="13">
        <v>24750</v>
      </c>
      <c r="E227" s="27">
        <v>193.3</v>
      </c>
      <c r="F227" s="27">
        <v>191.00114448124182</v>
      </c>
      <c r="G227" s="13">
        <f t="shared" si="6"/>
        <v>-56896.674089265158</v>
      </c>
      <c r="H227" s="27">
        <v>193.54</v>
      </c>
      <c r="I227" s="13">
        <f t="shared" si="7"/>
        <v>62836.674089264678</v>
      </c>
      <c r="J227" s="13">
        <f t="shared" si="8"/>
        <v>5939.9999999995198</v>
      </c>
      <c r="L227" s="13"/>
    </row>
    <row r="228" spans="1:12" x14ac:dyDescent="0.25">
      <c r="A228" s="46">
        <v>100289260</v>
      </c>
      <c r="B228" s="11" t="s">
        <v>276</v>
      </c>
      <c r="C228" s="11" t="s">
        <v>86</v>
      </c>
      <c r="D228" s="13">
        <v>14162</v>
      </c>
      <c r="E228" s="27">
        <v>177.08</v>
      </c>
      <c r="F228" s="27">
        <v>180.48962199871178</v>
      </c>
      <c r="G228" s="13">
        <f t="shared" si="6"/>
        <v>48287.066745756092</v>
      </c>
      <c r="H228" s="27">
        <v>180.24</v>
      </c>
      <c r="I228" s="13">
        <f t="shared" si="7"/>
        <v>-3535.1467457561439</v>
      </c>
      <c r="J228" s="13">
        <f t="shared" si="8"/>
        <v>44751.919999999947</v>
      </c>
      <c r="L228" s="13"/>
    </row>
    <row r="229" spans="1:12" x14ac:dyDescent="0.25">
      <c r="A229" s="46">
        <v>100289400</v>
      </c>
      <c r="B229" s="11" t="s">
        <v>270</v>
      </c>
      <c r="C229" s="11" t="s">
        <v>86</v>
      </c>
      <c r="D229" s="13">
        <v>18816</v>
      </c>
      <c r="E229" s="27">
        <v>165.81</v>
      </c>
      <c r="F229" s="27">
        <v>163.57237427775965</v>
      </c>
      <c r="G229" s="13">
        <f t="shared" si="6"/>
        <v>-42103.165589674471</v>
      </c>
      <c r="H229" s="27">
        <v>163.31</v>
      </c>
      <c r="I229" s="13">
        <f t="shared" si="7"/>
        <v>-4936.8344103255295</v>
      </c>
      <c r="J229" s="13">
        <f t="shared" si="8"/>
        <v>-47040</v>
      </c>
      <c r="L229" s="13"/>
    </row>
    <row r="230" spans="1:12" x14ac:dyDescent="0.25">
      <c r="A230" s="46">
        <v>100275100</v>
      </c>
      <c r="B230" s="11" t="s">
        <v>99</v>
      </c>
      <c r="C230" s="11" t="s">
        <v>86</v>
      </c>
      <c r="D230" s="13">
        <v>19698</v>
      </c>
      <c r="E230" s="27">
        <v>186.99</v>
      </c>
      <c r="F230" s="27">
        <v>184.3287780297849</v>
      </c>
      <c r="G230" s="13">
        <f t="shared" si="6"/>
        <v>-52420.750369297224</v>
      </c>
      <c r="H230" s="27">
        <v>185.02</v>
      </c>
      <c r="I230" s="13">
        <f t="shared" si="7"/>
        <v>13615.690369297248</v>
      </c>
      <c r="J230" s="13">
        <f t="shared" si="8"/>
        <v>-38805.059999999976</v>
      </c>
      <c r="L230" s="13"/>
    </row>
    <row r="231" spans="1:12" x14ac:dyDescent="0.25">
      <c r="A231" s="46">
        <v>100266660</v>
      </c>
      <c r="B231" s="11" t="s">
        <v>325</v>
      </c>
      <c r="C231" s="11" t="s">
        <v>86</v>
      </c>
      <c r="D231" s="13">
        <v>40116</v>
      </c>
      <c r="E231" s="27">
        <v>164.18</v>
      </c>
      <c r="F231" s="27">
        <v>164.91518327906391</v>
      </c>
      <c r="G231" s="13">
        <f t="shared" si="6"/>
        <v>29492.612422927559</v>
      </c>
      <c r="H231" s="27">
        <v>166.02</v>
      </c>
      <c r="I231" s="13">
        <f t="shared" si="7"/>
        <v>44320.827577072574</v>
      </c>
      <c r="J231" s="13">
        <f t="shared" si="8"/>
        <v>73813.440000000133</v>
      </c>
      <c r="L231" s="13"/>
    </row>
    <row r="232" spans="1:12" x14ac:dyDescent="0.25">
      <c r="A232" s="46">
        <v>100291400</v>
      </c>
      <c r="B232" s="11" t="s">
        <v>298</v>
      </c>
      <c r="C232" s="11" t="s">
        <v>86</v>
      </c>
      <c r="D232" s="13">
        <v>18990</v>
      </c>
      <c r="E232" s="27">
        <v>180.64</v>
      </c>
      <c r="F232" s="27">
        <v>180.17637001230989</v>
      </c>
      <c r="G232" s="13">
        <f t="shared" si="6"/>
        <v>-8804.3334662349571</v>
      </c>
      <c r="H232" s="27">
        <v>179.12</v>
      </c>
      <c r="I232" s="13">
        <f t="shared" si="7"/>
        <v>-20060.466533764698</v>
      </c>
      <c r="J232" s="13">
        <f t="shared" si="8"/>
        <v>-28864.799999999654</v>
      </c>
      <c r="L232" s="13"/>
    </row>
    <row r="233" spans="1:12" x14ac:dyDescent="0.25">
      <c r="A233" s="46">
        <v>100290970</v>
      </c>
      <c r="B233" s="11" t="s">
        <v>290</v>
      </c>
      <c r="C233" s="11" t="s">
        <v>86</v>
      </c>
      <c r="D233" s="13">
        <v>29375</v>
      </c>
      <c r="E233" s="27">
        <v>189.74</v>
      </c>
      <c r="F233" s="27">
        <v>187.47260526285874</v>
      </c>
      <c r="G233" s="13">
        <f t="shared" si="6"/>
        <v>-66604.720403524916</v>
      </c>
      <c r="H233" s="27">
        <v>187.81</v>
      </c>
      <c r="I233" s="13">
        <f t="shared" si="7"/>
        <v>9910.9704035247141</v>
      </c>
      <c r="J233" s="13">
        <f t="shared" si="8"/>
        <v>-56693.750000000204</v>
      </c>
      <c r="L233" s="13"/>
    </row>
    <row r="234" spans="1:12" x14ac:dyDescent="0.25">
      <c r="A234" s="46">
        <v>100266280</v>
      </c>
      <c r="B234" s="11" t="s">
        <v>311</v>
      </c>
      <c r="C234" s="11" t="s">
        <v>86</v>
      </c>
      <c r="D234" s="13">
        <v>15471</v>
      </c>
      <c r="E234" s="27">
        <v>158.91</v>
      </c>
      <c r="F234" s="27">
        <v>163.27107011966208</v>
      </c>
      <c r="G234" s="13">
        <f t="shared" si="6"/>
        <v>67470.115821292158</v>
      </c>
      <c r="H234" s="27">
        <v>165.52</v>
      </c>
      <c r="I234" s="13">
        <f t="shared" si="7"/>
        <v>34793.19417870805</v>
      </c>
      <c r="J234" s="13">
        <f t="shared" si="8"/>
        <v>102263.3100000002</v>
      </c>
      <c r="L234" s="13"/>
    </row>
    <row r="235" spans="1:12" x14ac:dyDescent="0.25">
      <c r="A235" s="46">
        <v>100266490</v>
      </c>
      <c r="B235" s="11" t="s">
        <v>314</v>
      </c>
      <c r="C235" s="11" t="s">
        <v>86</v>
      </c>
      <c r="D235" s="13">
        <v>24976</v>
      </c>
      <c r="E235" s="27">
        <v>187.66</v>
      </c>
      <c r="F235" s="27">
        <v>186.68348423808538</v>
      </c>
      <c r="G235" s="13">
        <f t="shared" si="6"/>
        <v>-24389.457669579358</v>
      </c>
      <c r="H235" s="27">
        <v>190.22</v>
      </c>
      <c r="I235" s="13">
        <f t="shared" si="7"/>
        <v>88328.017669579407</v>
      </c>
      <c r="J235" s="13">
        <f t="shared" si="8"/>
        <v>63938.560000000049</v>
      </c>
      <c r="L235" s="13"/>
    </row>
    <row r="236" spans="1:12" x14ac:dyDescent="0.25">
      <c r="A236" s="46">
        <v>100289160</v>
      </c>
      <c r="B236" s="11" t="s">
        <v>150</v>
      </c>
      <c r="C236" s="11" t="s">
        <v>86</v>
      </c>
      <c r="D236" s="13">
        <v>27135</v>
      </c>
      <c r="E236" s="27">
        <v>181.78</v>
      </c>
      <c r="F236" s="27">
        <v>184.73844852305808</v>
      </c>
      <c r="G236" s="13">
        <f t="shared" si="6"/>
        <v>80277.500673181028</v>
      </c>
      <c r="H236" s="27">
        <v>185.2</v>
      </c>
      <c r="I236" s="13">
        <f t="shared" si="7"/>
        <v>12524.199326818632</v>
      </c>
      <c r="J236" s="13">
        <f t="shared" si="8"/>
        <v>92801.699999999662</v>
      </c>
      <c r="L236" s="13"/>
    </row>
    <row r="237" spans="1:12" x14ac:dyDescent="0.25">
      <c r="A237" s="46">
        <v>100271400</v>
      </c>
      <c r="B237" s="11" t="s">
        <v>256</v>
      </c>
      <c r="C237" s="11" t="s">
        <v>86</v>
      </c>
      <c r="D237" s="13">
        <v>23221</v>
      </c>
      <c r="E237" s="27">
        <v>168</v>
      </c>
      <c r="F237" s="27">
        <v>170.68290692574169</v>
      </c>
      <c r="G237" s="13">
        <f t="shared" si="6"/>
        <v>62299.781722647793</v>
      </c>
      <c r="H237" s="27">
        <v>170.56</v>
      </c>
      <c r="I237" s="13">
        <f t="shared" si="7"/>
        <v>-2854.0217226477407</v>
      </c>
      <c r="J237" s="13">
        <f t="shared" si="8"/>
        <v>59445.760000000053</v>
      </c>
      <c r="L237" s="13"/>
    </row>
    <row r="238" spans="1:12" x14ac:dyDescent="0.25">
      <c r="A238" s="46">
        <v>100274170</v>
      </c>
      <c r="B238" s="11" t="s">
        <v>85</v>
      </c>
      <c r="C238" s="11" t="s">
        <v>86</v>
      </c>
      <c r="D238" s="13">
        <v>18734</v>
      </c>
      <c r="E238" s="27">
        <v>177.72</v>
      </c>
      <c r="F238" s="27">
        <v>179.4719069612394</v>
      </c>
      <c r="G238" s="13">
        <f t="shared" si="6"/>
        <v>32820.225011858907</v>
      </c>
      <c r="H238" s="27">
        <v>182.05</v>
      </c>
      <c r="I238" s="13">
        <f t="shared" si="7"/>
        <v>48297.994988141334</v>
      </c>
      <c r="J238" s="13">
        <f t="shared" si="8"/>
        <v>81118.220000000234</v>
      </c>
      <c r="L238" s="13"/>
    </row>
    <row r="239" spans="1:12" x14ac:dyDescent="0.25">
      <c r="A239" s="46">
        <v>100266830</v>
      </c>
      <c r="B239" s="11" t="s">
        <v>365</v>
      </c>
      <c r="C239" s="11" t="s">
        <v>86</v>
      </c>
      <c r="D239" s="13">
        <v>26839</v>
      </c>
      <c r="E239" s="27">
        <v>191.61</v>
      </c>
      <c r="F239" s="27">
        <v>188.95508753932717</v>
      </c>
      <c r="G239" s="13">
        <f t="shared" si="6"/>
        <v>-71255.195531998543</v>
      </c>
      <c r="H239" s="27">
        <v>189.29</v>
      </c>
      <c r="I239" s="13">
        <f t="shared" si="7"/>
        <v>8988.7155319979593</v>
      </c>
      <c r="J239" s="13">
        <f t="shared" si="8"/>
        <v>-62266.480000000585</v>
      </c>
      <c r="L239" s="13"/>
    </row>
    <row r="240" spans="1:12" x14ac:dyDescent="0.25">
      <c r="A240" s="46">
        <v>201046710</v>
      </c>
      <c r="B240" s="11" t="s">
        <v>516</v>
      </c>
      <c r="C240" s="11" t="s">
        <v>86</v>
      </c>
      <c r="D240" s="13">
        <v>10609</v>
      </c>
      <c r="E240" s="27">
        <v>187.22</v>
      </c>
      <c r="F240" s="27">
        <v>188.93436396798671</v>
      </c>
      <c r="G240" s="13">
        <f t="shared" si="6"/>
        <v>18187.687336371044</v>
      </c>
      <c r="H240" s="27">
        <v>187.04</v>
      </c>
      <c r="I240" s="13">
        <f t="shared" si="7"/>
        <v>-20097.307336371116</v>
      </c>
      <c r="J240" s="13">
        <f t="shared" si="8"/>
        <v>-1909.6200000000717</v>
      </c>
      <c r="L240" s="13"/>
    </row>
    <row r="241" spans="1:12" x14ac:dyDescent="0.25">
      <c r="A241" s="46">
        <v>100290940</v>
      </c>
      <c r="B241" s="11" t="s">
        <v>327</v>
      </c>
      <c r="C241" s="11" t="s">
        <v>86</v>
      </c>
      <c r="D241" s="13">
        <v>23708</v>
      </c>
      <c r="E241" s="27">
        <v>190.29</v>
      </c>
      <c r="F241" s="27">
        <v>189.9290709712742</v>
      </c>
      <c r="G241" s="13">
        <f t="shared" si="6"/>
        <v>-8556.9054130310778</v>
      </c>
      <c r="H241" s="27">
        <v>183.68</v>
      </c>
      <c r="I241" s="13">
        <f t="shared" si="7"/>
        <v>-148152.97458696857</v>
      </c>
      <c r="J241" s="13">
        <f t="shared" si="8"/>
        <v>-156709.87999999966</v>
      </c>
      <c r="L241" s="13"/>
    </row>
    <row r="242" spans="1:12" s="11" customFormat="1" x14ac:dyDescent="0.25">
      <c r="A242" s="48"/>
      <c r="B242" s="35"/>
      <c r="C242" s="36" t="s">
        <v>587</v>
      </c>
      <c r="D242" s="42">
        <f>SUBTOTAL(9,D216:D241)</f>
        <v>694412</v>
      </c>
      <c r="E242" s="44"/>
      <c r="F242" s="44"/>
      <c r="G242" s="42">
        <f>SUBTOTAL(9,G216:G241)</f>
        <v>105575.29700650515</v>
      </c>
      <c r="H242" s="44"/>
      <c r="I242" s="42">
        <f>SUBTOTAL(9,I216:I241)</f>
        <v>133926.14299349682</v>
      </c>
      <c r="J242" s="42">
        <f>SUBTOTAL(9,J216:J241)</f>
        <v>239501.4400000021</v>
      </c>
      <c r="K242" s="13"/>
      <c r="L242" s="13"/>
    </row>
    <row r="243" spans="1:12" s="11" customFormat="1" ht="3" customHeight="1" x14ac:dyDescent="0.25">
      <c r="A243" s="46"/>
      <c r="C243" s="33"/>
      <c r="D243" s="39"/>
      <c r="E243" s="45"/>
      <c r="F243" s="45"/>
      <c r="G243" s="39"/>
      <c r="H243" s="45"/>
      <c r="I243" s="39"/>
      <c r="J243" s="39"/>
      <c r="K243" s="13"/>
      <c r="L243" s="13"/>
    </row>
    <row r="244" spans="1:12" x14ac:dyDescent="0.25">
      <c r="A244" s="46">
        <v>201104690</v>
      </c>
      <c r="B244" s="11" t="s">
        <v>523</v>
      </c>
      <c r="C244" s="11" t="s">
        <v>66</v>
      </c>
      <c r="D244" s="13">
        <v>5866</v>
      </c>
      <c r="E244" s="27">
        <v>196.13</v>
      </c>
      <c r="F244" s="27">
        <v>188.72417688794926</v>
      </c>
      <c r="G244" s="13">
        <f t="shared" si="6"/>
        <v>-43442.558375289642</v>
      </c>
      <c r="H244" s="27">
        <v>187.68</v>
      </c>
      <c r="I244" s="13">
        <f t="shared" si="7"/>
        <v>-6125.1416247102925</v>
      </c>
      <c r="J244" s="13">
        <f t="shared" si="8"/>
        <v>-49567.699999999932</v>
      </c>
      <c r="L244" s="13"/>
    </row>
    <row r="245" spans="1:12" x14ac:dyDescent="0.25">
      <c r="A245" s="46">
        <v>100275120</v>
      </c>
      <c r="B245" s="11" t="s">
        <v>100</v>
      </c>
      <c r="C245" s="11" t="s">
        <v>66</v>
      </c>
      <c r="D245" s="13">
        <v>14356</v>
      </c>
      <c r="E245" s="27">
        <v>197.88</v>
      </c>
      <c r="F245" s="27">
        <v>201.63783590906877</v>
      </c>
      <c r="G245" s="13">
        <f t="shared" si="6"/>
        <v>53947.492310591319</v>
      </c>
      <c r="H245" s="27">
        <v>203.72</v>
      </c>
      <c r="I245" s="13">
        <f t="shared" si="7"/>
        <v>29891.54768940873</v>
      </c>
      <c r="J245" s="13">
        <f t="shared" si="8"/>
        <v>83839.040000000052</v>
      </c>
      <c r="L245" s="13"/>
    </row>
    <row r="246" spans="1:12" x14ac:dyDescent="0.25">
      <c r="A246" s="46">
        <v>100291120</v>
      </c>
      <c r="B246" s="11" t="s">
        <v>198</v>
      </c>
      <c r="C246" s="11" t="s">
        <v>66</v>
      </c>
      <c r="D246" s="13">
        <v>18767.79</v>
      </c>
      <c r="E246" s="27">
        <v>165.64</v>
      </c>
      <c r="F246" s="27">
        <v>164.73776553178334</v>
      </c>
      <c r="G246" s="13">
        <f t="shared" ref="G246:G311" si="9">(F246-E246)*D246</f>
        <v>-16932.947030251718</v>
      </c>
      <c r="H246" s="27">
        <v>161.22999999999999</v>
      </c>
      <c r="I246" s="13">
        <f t="shared" ref="I246:I311" si="10">(H246-F246)*D246</f>
        <v>-65833.00686974822</v>
      </c>
      <c r="J246" s="13">
        <f t="shared" ref="J246:J311" si="11">G246+I246</f>
        <v>-82765.953899999935</v>
      </c>
      <c r="L246" s="13"/>
    </row>
    <row r="247" spans="1:12" x14ac:dyDescent="0.25">
      <c r="A247" s="46">
        <v>100290870</v>
      </c>
      <c r="B247" s="11" t="s">
        <v>191</v>
      </c>
      <c r="C247" s="11" t="s">
        <v>66</v>
      </c>
      <c r="D247" s="13">
        <v>25960</v>
      </c>
      <c r="E247" s="27">
        <v>177.14</v>
      </c>
      <c r="F247" s="27">
        <v>168.70006337630366</v>
      </c>
      <c r="G247" s="13">
        <f t="shared" si="9"/>
        <v>-219100.75475115664</v>
      </c>
      <c r="H247" s="27">
        <v>170.52</v>
      </c>
      <c r="I247" s="13">
        <f t="shared" si="10"/>
        <v>47245.554751157244</v>
      </c>
      <c r="J247" s="13">
        <f t="shared" si="11"/>
        <v>-171855.1999999994</v>
      </c>
      <c r="L247" s="13"/>
    </row>
    <row r="248" spans="1:12" x14ac:dyDescent="0.25">
      <c r="A248" s="46">
        <v>200853180</v>
      </c>
      <c r="B248" s="11" t="s">
        <v>499</v>
      </c>
      <c r="C248" s="11" t="s">
        <v>66</v>
      </c>
      <c r="D248" s="13">
        <v>7151</v>
      </c>
      <c r="E248" s="27">
        <v>197.42</v>
      </c>
      <c r="F248" s="27">
        <v>198.651963190364</v>
      </c>
      <c r="G248" s="13">
        <f t="shared" si="9"/>
        <v>8809.7687742930557</v>
      </c>
      <c r="H248" s="27">
        <v>202</v>
      </c>
      <c r="I248" s="13">
        <f t="shared" si="10"/>
        <v>23941.811225707032</v>
      </c>
      <c r="J248" s="13">
        <f t="shared" si="11"/>
        <v>32751.580000000089</v>
      </c>
      <c r="L248" s="13"/>
    </row>
    <row r="249" spans="1:12" x14ac:dyDescent="0.25">
      <c r="A249" s="46">
        <v>200838150</v>
      </c>
      <c r="B249" s="11" t="s">
        <v>496</v>
      </c>
      <c r="C249" s="11" t="s">
        <v>66</v>
      </c>
      <c r="D249" s="13">
        <v>7387</v>
      </c>
      <c r="E249" s="27">
        <v>175.21</v>
      </c>
      <c r="F249" s="27">
        <v>179.49842809904374</v>
      </c>
      <c r="G249" s="13">
        <f t="shared" si="9"/>
        <v>31678.618367636016</v>
      </c>
      <c r="H249" s="27">
        <v>176.68</v>
      </c>
      <c r="I249" s="13">
        <f t="shared" si="10"/>
        <v>-20819.728367636024</v>
      </c>
      <c r="J249" s="13">
        <f t="shared" si="11"/>
        <v>10858.889999999992</v>
      </c>
      <c r="L249" s="13"/>
    </row>
    <row r="250" spans="1:12" x14ac:dyDescent="0.25">
      <c r="A250" s="46">
        <v>100266250</v>
      </c>
      <c r="B250" s="11" t="s">
        <v>310</v>
      </c>
      <c r="C250" s="11" t="s">
        <v>66</v>
      </c>
      <c r="D250" s="13">
        <v>15759</v>
      </c>
      <c r="E250" s="27">
        <v>185.28</v>
      </c>
      <c r="F250" s="27">
        <v>183.96740946118319</v>
      </c>
      <c r="G250" s="13">
        <f t="shared" si="9"/>
        <v>-20685.114301214053</v>
      </c>
      <c r="H250" s="27">
        <v>183.73</v>
      </c>
      <c r="I250" s="13">
        <f t="shared" si="10"/>
        <v>-3741.3356987861266</v>
      </c>
      <c r="J250" s="13">
        <f t="shared" si="11"/>
        <v>-24426.450000000179</v>
      </c>
      <c r="L250" s="13"/>
    </row>
    <row r="251" spans="1:12" x14ac:dyDescent="0.25">
      <c r="A251" s="46">
        <v>100266080</v>
      </c>
      <c r="B251" s="11" t="s">
        <v>300</v>
      </c>
      <c r="C251" s="11" t="s">
        <v>66</v>
      </c>
      <c r="D251" s="13">
        <v>14368</v>
      </c>
      <c r="E251" s="27">
        <v>172.42</v>
      </c>
      <c r="F251" s="27">
        <v>174.76785329889822</v>
      </c>
      <c r="G251" s="13">
        <f t="shared" si="9"/>
        <v>33733.956198569758</v>
      </c>
      <c r="H251" s="27">
        <v>173.41</v>
      </c>
      <c r="I251" s="13">
        <f t="shared" si="10"/>
        <v>-19509.636198569631</v>
      </c>
      <c r="J251" s="13">
        <f t="shared" si="11"/>
        <v>14224.320000000127</v>
      </c>
      <c r="L251" s="13"/>
    </row>
    <row r="252" spans="1:12" x14ac:dyDescent="0.25">
      <c r="A252" s="46">
        <v>100290690</v>
      </c>
      <c r="B252" s="11" t="s">
        <v>179</v>
      </c>
      <c r="C252" s="11" t="s">
        <v>66</v>
      </c>
      <c r="D252" s="13">
        <v>10245</v>
      </c>
      <c r="E252" s="27">
        <v>176.77</v>
      </c>
      <c r="F252" s="27">
        <v>171.71769892065103</v>
      </c>
      <c r="G252" s="13">
        <f t="shared" si="9"/>
        <v>-51760.824557930289</v>
      </c>
      <c r="H252" s="27">
        <v>170.19</v>
      </c>
      <c r="I252" s="13">
        <f t="shared" si="10"/>
        <v>-15651.27544206984</v>
      </c>
      <c r="J252" s="13">
        <f t="shared" si="11"/>
        <v>-67412.100000000122</v>
      </c>
      <c r="L252" s="13"/>
    </row>
    <row r="253" spans="1:12" x14ac:dyDescent="0.25">
      <c r="A253" s="46">
        <v>100286530</v>
      </c>
      <c r="B253" s="11" t="s">
        <v>114</v>
      </c>
      <c r="C253" s="11" t="s">
        <v>66</v>
      </c>
      <c r="D253" s="13">
        <v>8358</v>
      </c>
      <c r="E253" s="27">
        <v>175.62</v>
      </c>
      <c r="F253" s="27">
        <v>178.01903066868007</v>
      </c>
      <c r="G253" s="13">
        <f t="shared" si="9"/>
        <v>20051.098328828019</v>
      </c>
      <c r="H253" s="27">
        <v>177.01</v>
      </c>
      <c r="I253" s="13">
        <f t="shared" si="10"/>
        <v>-8433.4783288281342</v>
      </c>
      <c r="J253" s="13">
        <f t="shared" si="11"/>
        <v>11617.619999999884</v>
      </c>
      <c r="L253" s="13"/>
    </row>
    <row r="254" spans="1:12" x14ac:dyDescent="0.25">
      <c r="A254" s="46">
        <v>100267230</v>
      </c>
      <c r="B254" s="11" t="s">
        <v>65</v>
      </c>
      <c r="C254" s="11" t="s">
        <v>66</v>
      </c>
      <c r="D254" s="13">
        <v>10609</v>
      </c>
      <c r="E254" s="27">
        <v>180.57</v>
      </c>
      <c r="F254" s="27">
        <v>171.45948145243679</v>
      </c>
      <c r="G254" s="13">
        <f t="shared" si="9"/>
        <v>-96653.491271098013</v>
      </c>
      <c r="H254" s="27">
        <v>169.78</v>
      </c>
      <c r="I254" s="13">
        <f t="shared" si="10"/>
        <v>-17817.6187289019</v>
      </c>
      <c r="J254" s="13">
        <f t="shared" si="11"/>
        <v>-114471.10999999991</v>
      </c>
      <c r="L254" s="13"/>
    </row>
    <row r="255" spans="1:12" x14ac:dyDescent="0.25">
      <c r="A255" s="46">
        <v>100290720</v>
      </c>
      <c r="B255" s="11" t="s">
        <v>180</v>
      </c>
      <c r="C255" s="11" t="s">
        <v>66</v>
      </c>
      <c r="D255" s="13">
        <v>8818</v>
      </c>
      <c r="E255" s="27">
        <v>196.51</v>
      </c>
      <c r="F255" s="27">
        <v>189.49963135208941</v>
      </c>
      <c r="G255" s="13">
        <f t="shared" si="9"/>
        <v>-61817.430737275514</v>
      </c>
      <c r="H255" s="27">
        <v>193.78</v>
      </c>
      <c r="I255" s="13">
        <f t="shared" si="10"/>
        <v>37744.290737275602</v>
      </c>
      <c r="J255" s="13">
        <f t="shared" si="11"/>
        <v>-24073.139999999912</v>
      </c>
      <c r="L255" s="13"/>
    </row>
    <row r="256" spans="1:12" x14ac:dyDescent="0.25">
      <c r="A256" s="46">
        <v>100288790</v>
      </c>
      <c r="B256" s="11" t="s">
        <v>140</v>
      </c>
      <c r="C256" s="11" t="s">
        <v>66</v>
      </c>
      <c r="D256" s="13">
        <v>8109</v>
      </c>
      <c r="E256" s="27">
        <v>179.64</v>
      </c>
      <c r="F256" s="27">
        <v>178.17154403645392</v>
      </c>
      <c r="G256" s="13">
        <f t="shared" si="9"/>
        <v>-11907.709408395025</v>
      </c>
      <c r="H256" s="27">
        <v>176.9</v>
      </c>
      <c r="I256" s="13">
        <f t="shared" si="10"/>
        <v>-10310.950591604818</v>
      </c>
      <c r="J256" s="13">
        <f t="shared" si="11"/>
        <v>-22218.659999999843</v>
      </c>
      <c r="L256" s="13"/>
    </row>
    <row r="257" spans="1:12" x14ac:dyDescent="0.25">
      <c r="A257" s="46">
        <v>100288320</v>
      </c>
      <c r="B257" s="11" t="s">
        <v>131</v>
      </c>
      <c r="C257" s="11" t="s">
        <v>66</v>
      </c>
      <c r="D257" s="13">
        <v>9934</v>
      </c>
      <c r="E257" s="27">
        <v>179.86</v>
      </c>
      <c r="F257" s="27">
        <v>182.03367110139283</v>
      </c>
      <c r="G257" s="13">
        <f t="shared" si="9"/>
        <v>21593.248721236203</v>
      </c>
      <c r="H257" s="27">
        <v>181.45</v>
      </c>
      <c r="I257" s="13">
        <f t="shared" si="10"/>
        <v>-5798.1887212364527</v>
      </c>
      <c r="J257" s="13">
        <f t="shared" si="11"/>
        <v>15795.05999999975</v>
      </c>
      <c r="L257" s="13"/>
    </row>
    <row r="258" spans="1:12" x14ac:dyDescent="0.25">
      <c r="A258" s="46">
        <v>100288120</v>
      </c>
      <c r="B258" s="11" t="s">
        <v>130</v>
      </c>
      <c r="C258" s="11" t="s">
        <v>66</v>
      </c>
      <c r="D258" s="13">
        <v>6038</v>
      </c>
      <c r="E258" s="27">
        <v>183.12</v>
      </c>
      <c r="F258" s="27">
        <v>180.61</v>
      </c>
      <c r="G258" s="13">
        <f t="shared" si="9"/>
        <v>-15155.379999999945</v>
      </c>
      <c r="H258" s="27">
        <v>180.89</v>
      </c>
      <c r="I258" s="13">
        <f t="shared" si="10"/>
        <v>1690.6399999998353</v>
      </c>
      <c r="J258" s="13">
        <f t="shared" si="11"/>
        <v>-13464.740000000109</v>
      </c>
      <c r="L258" s="13"/>
    </row>
    <row r="259" spans="1:12" x14ac:dyDescent="0.25">
      <c r="A259" s="46">
        <v>100290470</v>
      </c>
      <c r="B259" s="11" t="s">
        <v>324</v>
      </c>
      <c r="C259" s="11" t="s">
        <v>66</v>
      </c>
      <c r="D259" s="13">
        <v>10329</v>
      </c>
      <c r="E259" s="27">
        <v>174.95</v>
      </c>
      <c r="F259" s="27">
        <v>174.10907030388918</v>
      </c>
      <c r="G259" s="13">
        <f t="shared" si="9"/>
        <v>-8685.9628311285105</v>
      </c>
      <c r="H259" s="27">
        <v>171.58</v>
      </c>
      <c r="I259" s="13">
        <f t="shared" si="10"/>
        <v>-26122.767168871243</v>
      </c>
      <c r="J259" s="13">
        <f t="shared" si="11"/>
        <v>-34808.729999999756</v>
      </c>
      <c r="L259" s="13"/>
    </row>
    <row r="260" spans="1:12" x14ac:dyDescent="0.25">
      <c r="A260" s="46">
        <v>100288390</v>
      </c>
      <c r="B260" s="11" t="s">
        <v>134</v>
      </c>
      <c r="C260" s="11" t="s">
        <v>66</v>
      </c>
      <c r="D260" s="13">
        <v>9142</v>
      </c>
      <c r="E260" s="27">
        <v>178.26</v>
      </c>
      <c r="F260" s="27">
        <v>177.04206617750117</v>
      </c>
      <c r="G260" s="13">
        <f t="shared" si="9"/>
        <v>-11134.351005284225</v>
      </c>
      <c r="H260" s="27">
        <v>174.49</v>
      </c>
      <c r="I260" s="13">
        <f t="shared" si="10"/>
        <v>-23330.988994715608</v>
      </c>
      <c r="J260" s="13">
        <f t="shared" si="11"/>
        <v>-34465.339999999836</v>
      </c>
      <c r="L260" s="13"/>
    </row>
    <row r="261" spans="1:12" x14ac:dyDescent="0.25">
      <c r="A261" s="46">
        <v>100286550</v>
      </c>
      <c r="B261" s="11" t="s">
        <v>115</v>
      </c>
      <c r="C261" s="11" t="s">
        <v>66</v>
      </c>
      <c r="D261" s="13">
        <v>9176</v>
      </c>
      <c r="E261" s="27">
        <v>179.7</v>
      </c>
      <c r="F261" s="27">
        <v>182.36233089949732</v>
      </c>
      <c r="G261" s="13">
        <f t="shared" si="9"/>
        <v>24429.548333787538</v>
      </c>
      <c r="H261" s="27">
        <v>180.97</v>
      </c>
      <c r="I261" s="13">
        <f t="shared" si="10"/>
        <v>-12776.028333787446</v>
      </c>
      <c r="J261" s="13">
        <f t="shared" si="11"/>
        <v>11653.520000000091</v>
      </c>
      <c r="L261" s="13"/>
    </row>
    <row r="262" spans="1:12" x14ac:dyDescent="0.25">
      <c r="A262" s="46">
        <v>100290540</v>
      </c>
      <c r="B262" s="11" t="s">
        <v>177</v>
      </c>
      <c r="C262" s="11" t="s">
        <v>66</v>
      </c>
      <c r="D262" s="13">
        <v>9851</v>
      </c>
      <c r="E262" s="27">
        <v>179.55</v>
      </c>
      <c r="F262" s="27">
        <v>181.47649820735029</v>
      </c>
      <c r="G262" s="13">
        <f t="shared" si="9"/>
        <v>18977.933840607588</v>
      </c>
      <c r="H262" s="27">
        <v>184.42</v>
      </c>
      <c r="I262" s="13">
        <f t="shared" si="10"/>
        <v>28996.436159392179</v>
      </c>
      <c r="J262" s="13">
        <f t="shared" si="11"/>
        <v>47974.369999999763</v>
      </c>
      <c r="L262" s="13"/>
    </row>
    <row r="263" spans="1:12" x14ac:dyDescent="0.25">
      <c r="A263" s="46">
        <v>100290770</v>
      </c>
      <c r="B263" s="11" t="s">
        <v>181</v>
      </c>
      <c r="C263" s="11" t="s">
        <v>66</v>
      </c>
      <c r="D263" s="13">
        <v>8352</v>
      </c>
      <c r="E263" s="27">
        <v>160.79</v>
      </c>
      <c r="F263" s="27">
        <v>162.07943851868745</v>
      </c>
      <c r="G263" s="13">
        <f t="shared" si="9"/>
        <v>10769.390508077679</v>
      </c>
      <c r="H263" s="27">
        <v>163.66999999999999</v>
      </c>
      <c r="I263" s="13">
        <f t="shared" si="10"/>
        <v>13284.369491922283</v>
      </c>
      <c r="J263" s="13">
        <f t="shared" si="11"/>
        <v>24053.759999999962</v>
      </c>
      <c r="L263" s="13"/>
    </row>
    <row r="264" spans="1:12" x14ac:dyDescent="0.25">
      <c r="A264" s="46">
        <v>100288340</v>
      </c>
      <c r="B264" s="11" t="s">
        <v>132</v>
      </c>
      <c r="C264" s="11" t="s">
        <v>66</v>
      </c>
      <c r="D264" s="13">
        <v>10506</v>
      </c>
      <c r="E264" s="27">
        <v>180.47</v>
      </c>
      <c r="F264" s="27">
        <v>183.42202993528431</v>
      </c>
      <c r="G264" s="13">
        <f t="shared" si="9"/>
        <v>31014.026500097018</v>
      </c>
      <c r="H264" s="27">
        <v>181.68</v>
      </c>
      <c r="I264" s="13">
        <f t="shared" si="10"/>
        <v>-18301.766500096932</v>
      </c>
      <c r="J264" s="13">
        <f t="shared" si="11"/>
        <v>12712.260000000086</v>
      </c>
      <c r="L264" s="13"/>
    </row>
    <row r="265" spans="1:12" x14ac:dyDescent="0.25">
      <c r="A265" s="46">
        <v>100274870</v>
      </c>
      <c r="B265" s="11" t="s">
        <v>93</v>
      </c>
      <c r="C265" s="11" t="s">
        <v>66</v>
      </c>
      <c r="D265" s="13">
        <v>12061</v>
      </c>
      <c r="E265" s="27">
        <v>182.88</v>
      </c>
      <c r="F265" s="27">
        <v>179.72258352918482</v>
      </c>
      <c r="G265" s="13">
        <f t="shared" si="9"/>
        <v>-38081.600054501869</v>
      </c>
      <c r="H265" s="27">
        <v>181.42</v>
      </c>
      <c r="I265" s="13">
        <f t="shared" si="10"/>
        <v>20472.540054501769</v>
      </c>
      <c r="J265" s="13">
        <f t="shared" si="11"/>
        <v>-17609.0600000001</v>
      </c>
      <c r="L265" s="13"/>
    </row>
    <row r="266" spans="1:12" x14ac:dyDescent="0.25">
      <c r="A266" s="46">
        <v>100288550</v>
      </c>
      <c r="B266" s="11" t="s">
        <v>136</v>
      </c>
      <c r="C266" s="11" t="s">
        <v>66</v>
      </c>
      <c r="D266" s="13">
        <v>6635</v>
      </c>
      <c r="E266" s="27">
        <v>161.27000000000001</v>
      </c>
      <c r="F266" s="27">
        <v>159.00724835815558</v>
      </c>
      <c r="G266" s="13">
        <f t="shared" si="9"/>
        <v>-15013.357143637804</v>
      </c>
      <c r="H266" s="27">
        <v>158.22999999999999</v>
      </c>
      <c r="I266" s="13">
        <f t="shared" si="10"/>
        <v>-5157.0428563623327</v>
      </c>
      <c r="J266" s="13">
        <f t="shared" si="11"/>
        <v>-20170.400000000136</v>
      </c>
      <c r="L266" s="13"/>
    </row>
    <row r="267" spans="1:12" x14ac:dyDescent="0.25">
      <c r="A267" s="46">
        <v>100290510</v>
      </c>
      <c r="B267" s="11" t="s">
        <v>176</v>
      </c>
      <c r="C267" s="11" t="s">
        <v>66</v>
      </c>
      <c r="D267" s="13">
        <v>11723</v>
      </c>
      <c r="E267" s="27">
        <v>189.96</v>
      </c>
      <c r="F267" s="27">
        <v>192.25951420956042</v>
      </c>
      <c r="G267" s="13">
        <f t="shared" si="9"/>
        <v>26957.205078676729</v>
      </c>
      <c r="H267" s="27">
        <v>192.18</v>
      </c>
      <c r="I267" s="13">
        <f t="shared" si="10"/>
        <v>-932.14507867674365</v>
      </c>
      <c r="J267" s="13">
        <f t="shared" si="11"/>
        <v>26025.059999999983</v>
      </c>
      <c r="L267" s="13"/>
    </row>
    <row r="268" spans="1:12" x14ac:dyDescent="0.25">
      <c r="A268" s="46">
        <v>100289210</v>
      </c>
      <c r="B268" s="11" t="s">
        <v>151</v>
      </c>
      <c r="C268" s="11" t="s">
        <v>66</v>
      </c>
      <c r="D268" s="13">
        <v>34506</v>
      </c>
      <c r="E268" s="27">
        <v>189.03</v>
      </c>
      <c r="F268" s="27">
        <v>188.24909032531031</v>
      </c>
      <c r="G268" s="13">
        <f t="shared" si="9"/>
        <v>-26946.069234842635</v>
      </c>
      <c r="H268" s="27">
        <v>186.64</v>
      </c>
      <c r="I268" s="13">
        <f t="shared" si="10"/>
        <v>-55523.270765157875</v>
      </c>
      <c r="J268" s="13">
        <f t="shared" si="11"/>
        <v>-82469.340000000506</v>
      </c>
      <c r="L268" s="13"/>
    </row>
    <row r="269" spans="1:12" x14ac:dyDescent="0.25">
      <c r="A269" s="46">
        <v>100290910</v>
      </c>
      <c r="B269" s="11" t="s">
        <v>193</v>
      </c>
      <c r="C269" s="11" t="s">
        <v>66</v>
      </c>
      <c r="D269" s="13">
        <v>13219</v>
      </c>
      <c r="E269" s="27">
        <v>153.02000000000001</v>
      </c>
      <c r="F269" s="27">
        <v>158.16436279859769</v>
      </c>
      <c r="G269" s="13">
        <f t="shared" si="9"/>
        <v>68003.331834662778</v>
      </c>
      <c r="H269" s="27">
        <v>161.91</v>
      </c>
      <c r="I269" s="13">
        <f t="shared" si="10"/>
        <v>49513.578165337043</v>
      </c>
      <c r="J269" s="13">
        <f t="shared" si="11"/>
        <v>117516.90999999983</v>
      </c>
      <c r="L269" s="13"/>
    </row>
    <row r="270" spans="1:12" x14ac:dyDescent="0.25">
      <c r="A270" s="46">
        <v>100267690</v>
      </c>
      <c r="B270" s="11" t="s">
        <v>407</v>
      </c>
      <c r="C270" s="11" t="s">
        <v>66</v>
      </c>
      <c r="D270" s="13">
        <v>21376</v>
      </c>
      <c r="E270" s="27">
        <v>202.36</v>
      </c>
      <c r="F270" s="27">
        <v>198.90620124894551</v>
      </c>
      <c r="G270" s="13">
        <f t="shared" si="9"/>
        <v>-73828.402102541135</v>
      </c>
      <c r="H270" s="27">
        <v>202.79</v>
      </c>
      <c r="I270" s="13">
        <f t="shared" si="10"/>
        <v>83020.082102540677</v>
      </c>
      <c r="J270" s="13">
        <f t="shared" si="11"/>
        <v>9191.6799999995419</v>
      </c>
      <c r="L270" s="13"/>
    </row>
    <row r="271" spans="1:12" x14ac:dyDescent="0.25">
      <c r="A271" s="46">
        <v>200346570</v>
      </c>
      <c r="B271" s="11" t="s">
        <v>468</v>
      </c>
      <c r="C271" s="11" t="s">
        <v>66</v>
      </c>
      <c r="D271" s="13">
        <v>6332</v>
      </c>
      <c r="E271" s="27">
        <v>184.06</v>
      </c>
      <c r="F271" s="27">
        <v>182.64</v>
      </c>
      <c r="G271" s="13">
        <f t="shared" si="9"/>
        <v>-8991.4400000001006</v>
      </c>
      <c r="H271" s="27">
        <v>182.63</v>
      </c>
      <c r="I271" s="13">
        <f t="shared" si="10"/>
        <v>-63.319999999942411</v>
      </c>
      <c r="J271" s="13">
        <f t="shared" si="11"/>
        <v>-9054.7600000000421</v>
      </c>
      <c r="L271" s="13"/>
    </row>
    <row r="272" spans="1:12" x14ac:dyDescent="0.25">
      <c r="A272" s="46">
        <v>100275070</v>
      </c>
      <c r="B272" s="11" t="s">
        <v>360</v>
      </c>
      <c r="C272" s="11" t="s">
        <v>66</v>
      </c>
      <c r="D272" s="13">
        <v>42400</v>
      </c>
      <c r="E272" s="27">
        <v>190.5</v>
      </c>
      <c r="F272" s="27">
        <v>189.78000000000003</v>
      </c>
      <c r="G272" s="13">
        <f t="shared" si="9"/>
        <v>-30527.999999998749</v>
      </c>
      <c r="H272" s="27">
        <v>190.96</v>
      </c>
      <c r="I272" s="13">
        <f t="shared" si="10"/>
        <v>50031.999999999083</v>
      </c>
      <c r="J272" s="13">
        <f t="shared" si="11"/>
        <v>19504.000000000335</v>
      </c>
      <c r="L272" s="13"/>
    </row>
    <row r="273" spans="1:12" x14ac:dyDescent="0.25">
      <c r="A273" s="46">
        <v>100288970</v>
      </c>
      <c r="B273" s="11" t="s">
        <v>144</v>
      </c>
      <c r="C273" s="11" t="s">
        <v>66</v>
      </c>
      <c r="D273" s="13">
        <v>15182</v>
      </c>
      <c r="E273" s="27">
        <v>179.25</v>
      </c>
      <c r="F273" s="27">
        <v>176.87417261168463</v>
      </c>
      <c r="G273" s="13">
        <f t="shared" si="9"/>
        <v>-36069.811409403977</v>
      </c>
      <c r="H273" s="27">
        <v>176.03</v>
      </c>
      <c r="I273" s="13">
        <f t="shared" si="10"/>
        <v>-12816.228590596005</v>
      </c>
      <c r="J273" s="13">
        <f t="shared" si="11"/>
        <v>-48886.039999999979</v>
      </c>
      <c r="L273" s="13"/>
    </row>
    <row r="274" spans="1:12" x14ac:dyDescent="0.25">
      <c r="A274" s="46">
        <v>100289700</v>
      </c>
      <c r="B274" s="11" t="s">
        <v>161</v>
      </c>
      <c r="C274" s="11" t="s">
        <v>66</v>
      </c>
      <c r="D274" s="13">
        <v>17912</v>
      </c>
      <c r="E274" s="27">
        <v>163.62</v>
      </c>
      <c r="F274" s="27">
        <v>161.63556171023257</v>
      </c>
      <c r="G274" s="13">
        <f t="shared" si="9"/>
        <v>-35545.258646314374</v>
      </c>
      <c r="H274" s="27">
        <v>163.22999999999999</v>
      </c>
      <c r="I274" s="13">
        <f t="shared" si="10"/>
        <v>28559.578646314108</v>
      </c>
      <c r="J274" s="13">
        <f t="shared" si="11"/>
        <v>-6985.6800000002659</v>
      </c>
      <c r="L274" s="13"/>
    </row>
    <row r="275" spans="1:12" s="11" customFormat="1" x14ac:dyDescent="0.25">
      <c r="A275" s="48"/>
      <c r="B275" s="35"/>
      <c r="C275" s="36" t="s">
        <v>588</v>
      </c>
      <c r="D275" s="42">
        <f>SUBTOTAL(9,D244:D274)</f>
        <v>410427.79000000004</v>
      </c>
      <c r="E275" s="44"/>
      <c r="F275" s="44"/>
      <c r="G275" s="42">
        <f>SUBTOTAL(9,G244:G274)</f>
        <v>-472314.84406320046</v>
      </c>
      <c r="H275" s="44"/>
      <c r="I275" s="42">
        <f>SUBTOTAL(9,I244:I274)</f>
        <v>85328.510163200015</v>
      </c>
      <c r="J275" s="42">
        <f>SUBTOTAL(9,J244:J274)</f>
        <v>-386986.33390000061</v>
      </c>
      <c r="K275" s="13"/>
      <c r="L275" s="13"/>
    </row>
    <row r="276" spans="1:12" s="11" customFormat="1" ht="3" customHeight="1" x14ac:dyDescent="0.25">
      <c r="A276" s="46"/>
      <c r="C276" s="33"/>
      <c r="D276" s="39"/>
      <c r="E276" s="45"/>
      <c r="F276" s="45"/>
      <c r="G276" s="39"/>
      <c r="H276" s="45"/>
      <c r="I276" s="39"/>
      <c r="J276" s="39"/>
      <c r="K276" s="13"/>
      <c r="L276" s="13"/>
    </row>
    <row r="277" spans="1:12" x14ac:dyDescent="0.25">
      <c r="A277" s="46">
        <v>201014060</v>
      </c>
      <c r="B277" s="11" t="s">
        <v>508</v>
      </c>
      <c r="C277" s="11" t="s">
        <v>29</v>
      </c>
      <c r="D277" s="13">
        <v>36792</v>
      </c>
      <c r="E277" s="27">
        <v>185.41</v>
      </c>
      <c r="F277" s="27">
        <v>183.56252967928276</v>
      </c>
      <c r="G277" s="13">
        <f t="shared" si="9"/>
        <v>-67972.128039828531</v>
      </c>
      <c r="H277" s="27">
        <v>176.5</v>
      </c>
      <c r="I277" s="13">
        <f t="shared" si="10"/>
        <v>-259844.59196017135</v>
      </c>
      <c r="J277" s="13">
        <f t="shared" si="11"/>
        <v>-327816.71999999986</v>
      </c>
      <c r="L277" s="13"/>
    </row>
    <row r="278" spans="1:12" x14ac:dyDescent="0.25">
      <c r="A278" s="46">
        <v>100267330</v>
      </c>
      <c r="B278" s="11" t="s">
        <v>399</v>
      </c>
      <c r="C278" s="11" t="s">
        <v>29</v>
      </c>
      <c r="D278" s="13">
        <v>31725</v>
      </c>
      <c r="E278" s="27">
        <v>226.72</v>
      </c>
      <c r="F278" s="27">
        <v>224.91587679471019</v>
      </c>
      <c r="G278" s="13">
        <f t="shared" si="9"/>
        <v>-57235.808687819299</v>
      </c>
      <c r="H278" s="27">
        <v>227.54</v>
      </c>
      <c r="I278" s="13">
        <f t="shared" si="10"/>
        <v>83250.308687819081</v>
      </c>
      <c r="J278" s="13">
        <f t="shared" si="11"/>
        <v>26014.499999999782</v>
      </c>
      <c r="L278" s="27"/>
    </row>
    <row r="279" spans="1:12" x14ac:dyDescent="0.25">
      <c r="A279" s="46">
        <v>100287200</v>
      </c>
      <c r="B279" s="11" t="s">
        <v>119</v>
      </c>
      <c r="C279" s="11" t="s">
        <v>29</v>
      </c>
      <c r="D279" s="13">
        <v>22285</v>
      </c>
      <c r="E279" s="27">
        <v>193.14</v>
      </c>
      <c r="F279" s="27">
        <v>188.00485288876766</v>
      </c>
      <c r="G279" s="13">
        <f t="shared" si="9"/>
        <v>-114436.75337381243</v>
      </c>
      <c r="H279" s="27">
        <v>191.35</v>
      </c>
      <c r="I279" s="13">
        <f t="shared" si="10"/>
        <v>74546.603373812613</v>
      </c>
      <c r="J279" s="13">
        <f t="shared" si="11"/>
        <v>-39890.14999999982</v>
      </c>
      <c r="L279" s="13"/>
    </row>
    <row r="280" spans="1:12" x14ac:dyDescent="0.25">
      <c r="A280" s="46">
        <v>100289570</v>
      </c>
      <c r="B280" s="11" t="s">
        <v>271</v>
      </c>
      <c r="C280" s="11" t="s">
        <v>29</v>
      </c>
      <c r="D280" s="13">
        <v>16950</v>
      </c>
      <c r="E280" s="27">
        <v>194.33</v>
      </c>
      <c r="F280" s="27">
        <v>195.67867618949919</v>
      </c>
      <c r="G280" s="13">
        <f t="shared" si="9"/>
        <v>22860.061412010982</v>
      </c>
      <c r="H280" s="27">
        <v>197.76</v>
      </c>
      <c r="I280" s="13">
        <f t="shared" si="10"/>
        <v>35278.438587988654</v>
      </c>
      <c r="J280" s="13">
        <f t="shared" si="11"/>
        <v>58138.499999999636</v>
      </c>
      <c r="L280" s="13"/>
    </row>
    <row r="281" spans="1:12" x14ac:dyDescent="0.25">
      <c r="A281" s="46">
        <v>100267210</v>
      </c>
      <c r="B281" s="11" t="s">
        <v>377</v>
      </c>
      <c r="C281" s="11" t="s">
        <v>29</v>
      </c>
      <c r="D281" s="13">
        <v>14237</v>
      </c>
      <c r="E281" s="27">
        <v>191.24</v>
      </c>
      <c r="F281" s="27">
        <v>191.05204722701899</v>
      </c>
      <c r="G281" s="13">
        <f t="shared" si="9"/>
        <v>-2675.883628930791</v>
      </c>
      <c r="H281" s="27">
        <v>193.58</v>
      </c>
      <c r="I281" s="13">
        <f t="shared" si="10"/>
        <v>35990.46362893084</v>
      </c>
      <c r="J281" s="13">
        <f t="shared" si="11"/>
        <v>33314.580000000045</v>
      </c>
      <c r="L281" s="13"/>
    </row>
    <row r="282" spans="1:12" x14ac:dyDescent="0.25">
      <c r="A282" s="46">
        <v>100275200</v>
      </c>
      <c r="B282" s="11" t="s">
        <v>240</v>
      </c>
      <c r="C282" s="11" t="s">
        <v>29</v>
      </c>
      <c r="D282" s="13">
        <v>28248</v>
      </c>
      <c r="E282" s="27">
        <v>208.48</v>
      </c>
      <c r="F282" s="27">
        <v>202.77933558139316</v>
      </c>
      <c r="G282" s="13">
        <f t="shared" si="9"/>
        <v>-161032.36849680587</v>
      </c>
      <c r="H282" s="27">
        <v>206.13</v>
      </c>
      <c r="I282" s="13">
        <f t="shared" si="10"/>
        <v>94649.568496806009</v>
      </c>
      <c r="J282" s="13">
        <f t="shared" si="11"/>
        <v>-66382.799999999857</v>
      </c>
      <c r="L282" s="13"/>
    </row>
    <row r="283" spans="1:12" x14ac:dyDescent="0.25">
      <c r="A283" s="46">
        <v>100275290</v>
      </c>
      <c r="B283" s="11" t="s">
        <v>107</v>
      </c>
      <c r="C283" s="11" t="s">
        <v>29</v>
      </c>
      <c r="D283" s="13">
        <v>21669</v>
      </c>
      <c r="E283" s="27">
        <v>211.61</v>
      </c>
      <c r="F283" s="27">
        <v>206.29891334747759</v>
      </c>
      <c r="G283" s="13">
        <f t="shared" si="9"/>
        <v>-115085.93667350832</v>
      </c>
      <c r="H283" s="27">
        <v>201.09</v>
      </c>
      <c r="I283" s="13">
        <f t="shared" si="10"/>
        <v>-112871.94332649191</v>
      </c>
      <c r="J283" s="13">
        <f t="shared" si="11"/>
        <v>-227957.88000000024</v>
      </c>
      <c r="L283" s="13"/>
    </row>
    <row r="284" spans="1:12" x14ac:dyDescent="0.25">
      <c r="A284" s="46">
        <v>100266940</v>
      </c>
      <c r="B284" s="11" t="s">
        <v>345</v>
      </c>
      <c r="C284" s="11" t="s">
        <v>29</v>
      </c>
      <c r="D284" s="13">
        <v>23888</v>
      </c>
      <c r="E284" s="27">
        <v>198.13</v>
      </c>
      <c r="F284" s="27">
        <v>198.11970724602662</v>
      </c>
      <c r="G284" s="13">
        <f t="shared" si="9"/>
        <v>-245.87330691596162</v>
      </c>
      <c r="H284" s="27">
        <v>199.42</v>
      </c>
      <c r="I284" s="13">
        <f t="shared" si="10"/>
        <v>31061.393306915772</v>
      </c>
      <c r="J284" s="13">
        <f t="shared" si="11"/>
        <v>30815.519999999811</v>
      </c>
      <c r="L284" s="13"/>
    </row>
    <row r="285" spans="1:12" x14ac:dyDescent="0.25">
      <c r="A285" s="46">
        <v>100267820</v>
      </c>
      <c r="B285" s="11" t="s">
        <v>427</v>
      </c>
      <c r="C285" s="11" t="s">
        <v>29</v>
      </c>
      <c r="D285" s="13">
        <v>23001</v>
      </c>
      <c r="E285" s="27">
        <v>194.45</v>
      </c>
      <c r="F285" s="27">
        <v>196.15432865112027</v>
      </c>
      <c r="G285" s="13">
        <f t="shared" si="9"/>
        <v>39201.263304417516</v>
      </c>
      <c r="H285" s="27">
        <v>200.4</v>
      </c>
      <c r="I285" s="13">
        <f t="shared" si="10"/>
        <v>97654.686695582874</v>
      </c>
      <c r="J285" s="13">
        <f t="shared" si="11"/>
        <v>136855.95000000039</v>
      </c>
      <c r="L285" s="13"/>
    </row>
    <row r="286" spans="1:12" x14ac:dyDescent="0.25">
      <c r="A286" s="46">
        <v>100273860</v>
      </c>
      <c r="B286" s="11" t="s">
        <v>81</v>
      </c>
      <c r="C286" s="11" t="s">
        <v>29</v>
      </c>
      <c r="D286" s="13">
        <v>20371</v>
      </c>
      <c r="E286" s="27">
        <v>188.92</v>
      </c>
      <c r="F286" s="27">
        <v>187.97272522612582</v>
      </c>
      <c r="G286" s="13">
        <f t="shared" si="9"/>
        <v>-19296.934418590721</v>
      </c>
      <c r="H286" s="27">
        <v>190.87</v>
      </c>
      <c r="I286" s="13">
        <f t="shared" si="10"/>
        <v>59020.384418591071</v>
      </c>
      <c r="J286" s="13">
        <f t="shared" si="11"/>
        <v>39723.450000000346</v>
      </c>
      <c r="L286" s="13"/>
    </row>
    <row r="287" spans="1:12" x14ac:dyDescent="0.25">
      <c r="A287" s="46">
        <v>200851590</v>
      </c>
      <c r="B287" s="11" t="s">
        <v>498</v>
      </c>
      <c r="C287" s="11" t="s">
        <v>29</v>
      </c>
      <c r="D287" s="13">
        <v>25627</v>
      </c>
      <c r="E287" s="27">
        <v>210.77</v>
      </c>
      <c r="F287" s="27">
        <v>207.85317553699844</v>
      </c>
      <c r="G287" s="13">
        <f t="shared" si="9"/>
        <v>-74749.460513341357</v>
      </c>
      <c r="H287" s="27">
        <v>209.01</v>
      </c>
      <c r="I287" s="13">
        <f t="shared" si="10"/>
        <v>29645.940513340865</v>
      </c>
      <c r="J287" s="13">
        <f t="shared" si="11"/>
        <v>-45103.520000000492</v>
      </c>
      <c r="L287" s="13"/>
    </row>
    <row r="288" spans="1:12" x14ac:dyDescent="0.25">
      <c r="A288" s="46">
        <v>100275330</v>
      </c>
      <c r="B288" s="11" t="s">
        <v>253</v>
      </c>
      <c r="C288" s="11" t="s">
        <v>29</v>
      </c>
      <c r="D288" s="13">
        <v>32330</v>
      </c>
      <c r="E288" s="27">
        <v>198.76</v>
      </c>
      <c r="F288" s="27">
        <v>199.75059942909419</v>
      </c>
      <c r="G288" s="13">
        <f t="shared" si="9"/>
        <v>32026.079542615593</v>
      </c>
      <c r="H288" s="27">
        <v>200.92</v>
      </c>
      <c r="I288" s="13">
        <f t="shared" si="10"/>
        <v>37806.720457384297</v>
      </c>
      <c r="J288" s="13">
        <f t="shared" si="11"/>
        <v>69832.799999999886</v>
      </c>
      <c r="L288" s="13"/>
    </row>
    <row r="289" spans="1:12" x14ac:dyDescent="0.25">
      <c r="A289" s="46">
        <v>100266560</v>
      </c>
      <c r="B289" s="11" t="s">
        <v>316</v>
      </c>
      <c r="C289" s="11" t="s">
        <v>29</v>
      </c>
      <c r="D289" s="13">
        <v>18934</v>
      </c>
      <c r="E289" s="27">
        <v>201.84</v>
      </c>
      <c r="F289" s="27">
        <v>204.94210361996392</v>
      </c>
      <c r="G289" s="13">
        <f t="shared" si="9"/>
        <v>58735.229940396726</v>
      </c>
      <c r="H289" s="27">
        <v>205.57</v>
      </c>
      <c r="I289" s="13">
        <f t="shared" si="10"/>
        <v>11888.590059603082</v>
      </c>
      <c r="J289" s="13">
        <f t="shared" si="11"/>
        <v>70623.819999999803</v>
      </c>
      <c r="L289" s="13"/>
    </row>
    <row r="290" spans="1:12" x14ac:dyDescent="0.25">
      <c r="A290" s="46">
        <v>100285040</v>
      </c>
      <c r="B290" s="11" t="s">
        <v>406</v>
      </c>
      <c r="C290" s="11" t="s">
        <v>29</v>
      </c>
      <c r="D290" s="13">
        <v>20728</v>
      </c>
      <c r="E290" s="27">
        <v>200.06</v>
      </c>
      <c r="F290" s="27">
        <v>197.77562519886351</v>
      </c>
      <c r="G290" s="13">
        <f t="shared" si="9"/>
        <v>-47350.520877957242</v>
      </c>
      <c r="H290" s="27">
        <v>204.9</v>
      </c>
      <c r="I290" s="13">
        <f t="shared" si="10"/>
        <v>147674.0408779573</v>
      </c>
      <c r="J290" s="13">
        <f t="shared" si="11"/>
        <v>100323.52000000006</v>
      </c>
      <c r="L290" s="13"/>
    </row>
    <row r="291" spans="1:12" x14ac:dyDescent="0.25">
      <c r="A291" s="46">
        <v>100266780</v>
      </c>
      <c r="B291" s="11" t="s">
        <v>336</v>
      </c>
      <c r="C291" s="11" t="s">
        <v>29</v>
      </c>
      <c r="D291" s="13">
        <v>37753</v>
      </c>
      <c r="E291" s="27">
        <v>190.65</v>
      </c>
      <c r="F291" s="27">
        <v>187.28672738156649</v>
      </c>
      <c r="G291" s="13">
        <f t="shared" si="9"/>
        <v>-126973.63116372041</v>
      </c>
      <c r="H291" s="27">
        <v>190.66</v>
      </c>
      <c r="I291" s="13">
        <f t="shared" si="10"/>
        <v>127351.16116372005</v>
      </c>
      <c r="J291" s="13">
        <f t="shared" si="11"/>
        <v>377.52999999964959</v>
      </c>
      <c r="L291" s="13"/>
    </row>
    <row r="292" spans="1:12" x14ac:dyDescent="0.25">
      <c r="A292" s="46">
        <v>100274900</v>
      </c>
      <c r="B292" s="11" t="s">
        <v>224</v>
      </c>
      <c r="C292" s="11" t="s">
        <v>29</v>
      </c>
      <c r="D292" s="13">
        <v>26705</v>
      </c>
      <c r="E292" s="27">
        <v>207.7</v>
      </c>
      <c r="F292" s="27">
        <v>209.38833972715963</v>
      </c>
      <c r="G292" s="13">
        <f t="shared" si="9"/>
        <v>45087.112413798284</v>
      </c>
      <c r="H292" s="27">
        <v>211.7</v>
      </c>
      <c r="I292" s="13">
        <f t="shared" si="10"/>
        <v>61732.887586201716</v>
      </c>
      <c r="J292" s="13">
        <f t="shared" si="11"/>
        <v>106820</v>
      </c>
      <c r="L292" s="13"/>
    </row>
    <row r="293" spans="1:12" x14ac:dyDescent="0.25">
      <c r="A293" s="46">
        <v>201028420</v>
      </c>
      <c r="B293" s="11" t="s">
        <v>512</v>
      </c>
      <c r="C293" s="11" t="s">
        <v>29</v>
      </c>
      <c r="D293" s="13">
        <v>33665</v>
      </c>
      <c r="E293" s="27">
        <v>204.92</v>
      </c>
      <c r="F293" s="27">
        <v>201.98195489237381</v>
      </c>
      <c r="G293" s="13">
        <f t="shared" si="9"/>
        <v>-98909.288548235374</v>
      </c>
      <c r="H293" s="27">
        <v>204.06</v>
      </c>
      <c r="I293" s="13">
        <f t="shared" si="10"/>
        <v>69957.388548235875</v>
      </c>
      <c r="J293" s="13">
        <f t="shared" si="11"/>
        <v>-28951.899999999499</v>
      </c>
      <c r="L293" s="13"/>
    </row>
    <row r="294" spans="1:12" x14ac:dyDescent="0.25">
      <c r="A294" s="46">
        <v>200814400</v>
      </c>
      <c r="B294" s="11" t="s">
        <v>493</v>
      </c>
      <c r="C294" s="11" t="s">
        <v>29</v>
      </c>
      <c r="D294" s="13">
        <v>26912</v>
      </c>
      <c r="E294" s="27">
        <v>205.07</v>
      </c>
      <c r="F294" s="27">
        <v>202.04295728474139</v>
      </c>
      <c r="G294" s="13">
        <f t="shared" si="9"/>
        <v>-81463.7735530395</v>
      </c>
      <c r="H294" s="27">
        <v>208.77</v>
      </c>
      <c r="I294" s="13">
        <f t="shared" si="10"/>
        <v>181038.17355303996</v>
      </c>
      <c r="J294" s="13">
        <f t="shared" si="11"/>
        <v>99574.40000000046</v>
      </c>
      <c r="L294" s="13"/>
    </row>
    <row r="295" spans="1:12" x14ac:dyDescent="0.25">
      <c r="A295" s="46">
        <v>100266310</v>
      </c>
      <c r="B295" s="11" t="s">
        <v>28</v>
      </c>
      <c r="C295" s="11" t="s">
        <v>29</v>
      </c>
      <c r="D295" s="13">
        <v>27646</v>
      </c>
      <c r="E295" s="27">
        <v>196.26</v>
      </c>
      <c r="F295" s="27">
        <v>196.21696316043068</v>
      </c>
      <c r="G295" s="13">
        <f t="shared" si="9"/>
        <v>-1189.7964667331667</v>
      </c>
      <c r="H295" s="27">
        <v>199.55</v>
      </c>
      <c r="I295" s="13">
        <f t="shared" si="10"/>
        <v>92145.136466733733</v>
      </c>
      <c r="J295" s="13">
        <f t="shared" si="11"/>
        <v>90955.340000000564</v>
      </c>
      <c r="L295" s="13"/>
    </row>
    <row r="296" spans="1:12" x14ac:dyDescent="0.25">
      <c r="A296" s="46">
        <v>100267100</v>
      </c>
      <c r="B296" s="11" t="s">
        <v>373</v>
      </c>
      <c r="C296" s="11" t="s">
        <v>29</v>
      </c>
      <c r="D296" s="13">
        <v>33033</v>
      </c>
      <c r="E296" s="27">
        <v>192.23</v>
      </c>
      <c r="F296" s="27">
        <v>192.07044806385878</v>
      </c>
      <c r="G296" s="13">
        <f t="shared" si="9"/>
        <v>-5270.4791065526888</v>
      </c>
      <c r="H296" s="27">
        <v>191.34</v>
      </c>
      <c r="I296" s="13">
        <f t="shared" si="10"/>
        <v>-24128.89089344686</v>
      </c>
      <c r="J296" s="13">
        <f t="shared" si="11"/>
        <v>-29399.369999999548</v>
      </c>
      <c r="L296" s="13"/>
    </row>
    <row r="297" spans="1:12" x14ac:dyDescent="0.25">
      <c r="A297" s="46">
        <v>100274820</v>
      </c>
      <c r="B297" s="11" t="s">
        <v>232</v>
      </c>
      <c r="C297" s="11" t="s">
        <v>29</v>
      </c>
      <c r="D297" s="13">
        <v>20509</v>
      </c>
      <c r="E297" s="27">
        <v>208.13</v>
      </c>
      <c r="F297" s="27">
        <v>208.67861876731016</v>
      </c>
      <c r="G297" s="13">
        <f t="shared" si="9"/>
        <v>11251.622298764065</v>
      </c>
      <c r="H297" s="27">
        <v>210.76</v>
      </c>
      <c r="I297" s="13">
        <f t="shared" si="10"/>
        <v>42687.047701235839</v>
      </c>
      <c r="J297" s="13">
        <f t="shared" si="11"/>
        <v>53938.669999999904</v>
      </c>
      <c r="L297" s="13"/>
    </row>
    <row r="298" spans="1:12" x14ac:dyDescent="0.25">
      <c r="A298" s="46">
        <v>100266630</v>
      </c>
      <c r="B298" s="11" t="s">
        <v>40</v>
      </c>
      <c r="C298" s="11" t="s">
        <v>29</v>
      </c>
      <c r="D298" s="13">
        <v>12475</v>
      </c>
      <c r="E298" s="27">
        <v>199.1</v>
      </c>
      <c r="F298" s="27">
        <v>201.57</v>
      </c>
      <c r="G298" s="13">
        <f t="shared" si="9"/>
        <v>30813.249999999985</v>
      </c>
      <c r="H298" s="27">
        <v>193.14</v>
      </c>
      <c r="I298" s="13">
        <f t="shared" si="10"/>
        <v>-105164.25000000009</v>
      </c>
      <c r="J298" s="13">
        <f t="shared" si="11"/>
        <v>-74351.000000000102</v>
      </c>
      <c r="L298" s="13"/>
    </row>
    <row r="299" spans="1:12" x14ac:dyDescent="0.25">
      <c r="A299" s="46">
        <v>100275110</v>
      </c>
      <c r="B299" s="11" t="s">
        <v>359</v>
      </c>
      <c r="C299" s="11" t="s">
        <v>29</v>
      </c>
      <c r="D299" s="13">
        <v>29594</v>
      </c>
      <c r="E299" s="27">
        <v>187.2</v>
      </c>
      <c r="F299" s="27">
        <v>189.33116766097044</v>
      </c>
      <c r="G299" s="13">
        <f t="shared" si="9"/>
        <v>63069.775758759431</v>
      </c>
      <c r="H299" s="27">
        <v>191.78</v>
      </c>
      <c r="I299" s="13">
        <f t="shared" si="10"/>
        <v>72470.744241240944</v>
      </c>
      <c r="J299" s="13">
        <f t="shared" si="11"/>
        <v>135540.52000000037</v>
      </c>
      <c r="L299" s="13"/>
    </row>
    <row r="300" spans="1:12" x14ac:dyDescent="0.25">
      <c r="A300" s="46">
        <v>100289890</v>
      </c>
      <c r="B300" s="11" t="s">
        <v>277</v>
      </c>
      <c r="C300" s="11" t="s">
        <v>29</v>
      </c>
      <c r="D300" s="13">
        <v>26564</v>
      </c>
      <c r="E300" s="27">
        <v>179</v>
      </c>
      <c r="F300" s="27">
        <v>177.1195293016126</v>
      </c>
      <c r="G300" s="13">
        <f t="shared" si="9"/>
        <v>-49952.823631962849</v>
      </c>
      <c r="H300" s="27">
        <v>181.65</v>
      </c>
      <c r="I300" s="13">
        <f t="shared" si="10"/>
        <v>120347.423631963</v>
      </c>
      <c r="J300" s="13">
        <f t="shared" si="11"/>
        <v>70394.600000000151</v>
      </c>
      <c r="L300" s="13"/>
    </row>
    <row r="301" spans="1:12" x14ac:dyDescent="0.25">
      <c r="A301" s="46">
        <v>100266090</v>
      </c>
      <c r="B301" s="11" t="s">
        <v>301</v>
      </c>
      <c r="C301" s="11" t="s">
        <v>29</v>
      </c>
      <c r="D301" s="13">
        <v>20065</v>
      </c>
      <c r="E301" s="27">
        <v>196.84</v>
      </c>
      <c r="F301" s="27">
        <v>199.79444464167514</v>
      </c>
      <c r="G301" s="13">
        <f t="shared" si="9"/>
        <v>59280.931735211656</v>
      </c>
      <c r="H301" s="27">
        <v>202.07</v>
      </c>
      <c r="I301" s="13">
        <f t="shared" si="10"/>
        <v>45659.018264788145</v>
      </c>
      <c r="J301" s="13">
        <f t="shared" si="11"/>
        <v>104939.94999999981</v>
      </c>
      <c r="L301" s="13"/>
    </row>
    <row r="302" spans="1:12" x14ac:dyDescent="0.25">
      <c r="A302" s="46">
        <v>100273920</v>
      </c>
      <c r="B302" s="11" t="s">
        <v>84</v>
      </c>
      <c r="C302" s="11" t="s">
        <v>29</v>
      </c>
      <c r="D302" s="13">
        <v>17606</v>
      </c>
      <c r="E302" s="27">
        <v>189.15</v>
      </c>
      <c r="F302" s="27">
        <v>185.48051341787826</v>
      </c>
      <c r="G302" s="13">
        <f t="shared" si="9"/>
        <v>-64604.980764835513</v>
      </c>
      <c r="H302" s="27">
        <v>186.94</v>
      </c>
      <c r="I302" s="13">
        <f t="shared" si="10"/>
        <v>25695.720764835372</v>
      </c>
      <c r="J302" s="13">
        <f t="shared" si="11"/>
        <v>-38909.26000000014</v>
      </c>
      <c r="L302" s="13"/>
    </row>
    <row r="303" spans="1:12" x14ac:dyDescent="0.25">
      <c r="A303" s="46">
        <v>201018510</v>
      </c>
      <c r="B303" s="11" t="s">
        <v>509</v>
      </c>
      <c r="C303" s="11" t="s">
        <v>29</v>
      </c>
      <c r="D303" s="13">
        <v>34207</v>
      </c>
      <c r="E303" s="27">
        <v>201.52</v>
      </c>
      <c r="F303" s="27">
        <v>200.87519599407892</v>
      </c>
      <c r="G303" s="13">
        <f t="shared" si="9"/>
        <v>-22056.810630542666</v>
      </c>
      <c r="H303" s="27">
        <v>203.38</v>
      </c>
      <c r="I303" s="13">
        <f t="shared" si="10"/>
        <v>85681.830630542157</v>
      </c>
      <c r="J303" s="13">
        <f t="shared" si="11"/>
        <v>63625.019999999495</v>
      </c>
      <c r="L303" s="13"/>
    </row>
    <row r="304" spans="1:12" x14ac:dyDescent="0.25">
      <c r="A304" s="46">
        <v>100266190</v>
      </c>
      <c r="B304" s="11" t="s">
        <v>308</v>
      </c>
      <c r="C304" s="11" t="s">
        <v>29</v>
      </c>
      <c r="D304" s="13">
        <v>26383</v>
      </c>
      <c r="E304" s="27">
        <v>188.8</v>
      </c>
      <c r="F304" s="27">
        <v>186.60779517925232</v>
      </c>
      <c r="G304" s="13">
        <f t="shared" si="9"/>
        <v>-57836.939785786322</v>
      </c>
      <c r="H304" s="27">
        <v>188.72</v>
      </c>
      <c r="I304" s="13">
        <f t="shared" si="10"/>
        <v>55726.299785785988</v>
      </c>
      <c r="J304" s="13">
        <f t="shared" si="11"/>
        <v>-2110.6400000003341</v>
      </c>
      <c r="L304" s="13"/>
    </row>
    <row r="305" spans="1:12" x14ac:dyDescent="0.25">
      <c r="A305" s="46">
        <v>100291310</v>
      </c>
      <c r="B305" s="11" t="s">
        <v>296</v>
      </c>
      <c r="C305" s="11" t="s">
        <v>29</v>
      </c>
      <c r="D305" s="13">
        <v>32651</v>
      </c>
      <c r="E305" s="27">
        <v>199.59</v>
      </c>
      <c r="F305" s="27">
        <v>198.39093006323662</v>
      </c>
      <c r="G305" s="13">
        <f t="shared" si="9"/>
        <v>-39150.832505261104</v>
      </c>
      <c r="H305" s="27">
        <v>202.24</v>
      </c>
      <c r="I305" s="13">
        <f t="shared" si="10"/>
        <v>125675.98250526129</v>
      </c>
      <c r="J305" s="13">
        <f t="shared" si="11"/>
        <v>86525.150000000183</v>
      </c>
      <c r="L305" s="13"/>
    </row>
    <row r="306" spans="1:12" x14ac:dyDescent="0.25">
      <c r="A306" s="46">
        <v>100267670</v>
      </c>
      <c r="B306" s="11" t="s">
        <v>413</v>
      </c>
      <c r="C306" s="11" t="s">
        <v>29</v>
      </c>
      <c r="D306" s="13">
        <v>20482</v>
      </c>
      <c r="E306" s="27">
        <v>194.05</v>
      </c>
      <c r="F306" s="27">
        <v>192.02777950000828</v>
      </c>
      <c r="G306" s="13">
        <f t="shared" si="9"/>
        <v>-41419.120280830663</v>
      </c>
      <c r="H306" s="27">
        <v>194.52</v>
      </c>
      <c r="I306" s="13">
        <f t="shared" si="10"/>
        <v>51045.660280830642</v>
      </c>
      <c r="J306" s="13">
        <f t="shared" si="11"/>
        <v>9626.539999999979</v>
      </c>
      <c r="L306" s="13"/>
    </row>
    <row r="307" spans="1:12" x14ac:dyDescent="0.25">
      <c r="A307" s="46">
        <v>100274830</v>
      </c>
      <c r="B307" s="11" t="s">
        <v>243</v>
      </c>
      <c r="C307" s="11" t="s">
        <v>29</v>
      </c>
      <c r="D307" s="13">
        <v>37855</v>
      </c>
      <c r="E307" s="27">
        <v>193.7</v>
      </c>
      <c r="F307" s="27">
        <v>194.55105895904597</v>
      </c>
      <c r="G307" s="13">
        <f t="shared" si="9"/>
        <v>32216.836894685795</v>
      </c>
      <c r="H307" s="27">
        <v>195.24</v>
      </c>
      <c r="I307" s="13">
        <f t="shared" si="10"/>
        <v>26079.86310531498</v>
      </c>
      <c r="J307" s="13">
        <f t="shared" si="11"/>
        <v>58296.700000000776</v>
      </c>
      <c r="L307" s="13"/>
    </row>
    <row r="308" spans="1:12" x14ac:dyDescent="0.25">
      <c r="A308" s="46">
        <v>100271120</v>
      </c>
      <c r="B308" s="11" t="s">
        <v>236</v>
      </c>
      <c r="C308" s="11" t="s">
        <v>29</v>
      </c>
      <c r="D308" s="13">
        <v>28758</v>
      </c>
      <c r="E308" s="27">
        <v>189.11</v>
      </c>
      <c r="F308" s="27">
        <v>190.77268336133747</v>
      </c>
      <c r="G308" s="13">
        <f t="shared" si="9"/>
        <v>47815.448105342592</v>
      </c>
      <c r="H308" s="27">
        <v>193.08</v>
      </c>
      <c r="I308" s="13">
        <f t="shared" si="10"/>
        <v>66353.811894657367</v>
      </c>
      <c r="J308" s="13">
        <f t="shared" si="11"/>
        <v>114169.25999999995</v>
      </c>
      <c r="L308" s="13"/>
    </row>
    <row r="309" spans="1:12" x14ac:dyDescent="0.25">
      <c r="A309" s="46">
        <v>100266340</v>
      </c>
      <c r="B309" s="11" t="s">
        <v>30</v>
      </c>
      <c r="C309" s="11" t="s">
        <v>29</v>
      </c>
      <c r="D309" s="13">
        <v>19829</v>
      </c>
      <c r="E309" s="27">
        <v>197.43</v>
      </c>
      <c r="F309" s="27">
        <v>198.07816350340559</v>
      </c>
      <c r="G309" s="13">
        <f t="shared" si="9"/>
        <v>12852.434109029327</v>
      </c>
      <c r="H309" s="27">
        <v>199.77</v>
      </c>
      <c r="I309" s="13">
        <f t="shared" si="10"/>
        <v>33547.425890970742</v>
      </c>
      <c r="J309" s="13">
        <f t="shared" si="11"/>
        <v>46399.860000000073</v>
      </c>
      <c r="L309" s="13"/>
    </row>
    <row r="310" spans="1:12" x14ac:dyDescent="0.25">
      <c r="A310" s="46">
        <v>100266390</v>
      </c>
      <c r="B310" s="11" t="s">
        <v>330</v>
      </c>
      <c r="C310" s="11" t="s">
        <v>29</v>
      </c>
      <c r="D310" s="13">
        <v>26002</v>
      </c>
      <c r="E310" s="27">
        <v>203.66</v>
      </c>
      <c r="F310" s="27">
        <v>203.63483464277249</v>
      </c>
      <c r="G310" s="13">
        <f t="shared" si="9"/>
        <v>-654.34961862964883</v>
      </c>
      <c r="H310" s="27">
        <v>205.21</v>
      </c>
      <c r="I310" s="13">
        <f t="shared" si="10"/>
        <v>40957.449618629944</v>
      </c>
      <c r="J310" s="13">
        <f t="shared" si="11"/>
        <v>40303.100000000297</v>
      </c>
      <c r="L310" s="13"/>
    </row>
    <row r="311" spans="1:12" x14ac:dyDescent="0.25">
      <c r="A311" s="46">
        <v>100267340</v>
      </c>
      <c r="B311" s="11" t="s">
        <v>390</v>
      </c>
      <c r="C311" s="11" t="s">
        <v>29</v>
      </c>
      <c r="D311" s="13">
        <v>23241</v>
      </c>
      <c r="E311" s="27">
        <v>193.92</v>
      </c>
      <c r="F311" s="27">
        <v>197.66160495168415</v>
      </c>
      <c r="G311" s="13">
        <f t="shared" si="9"/>
        <v>86958.640682091718</v>
      </c>
      <c r="H311" s="27">
        <v>200.22</v>
      </c>
      <c r="I311" s="13">
        <f t="shared" si="10"/>
        <v>59459.659317908547</v>
      </c>
      <c r="J311" s="13">
        <f t="shared" si="11"/>
        <v>146418.30000000028</v>
      </c>
      <c r="L311" s="13"/>
    </row>
    <row r="312" spans="1:12" x14ac:dyDescent="0.25">
      <c r="A312" s="46">
        <v>200809750</v>
      </c>
      <c r="B312" s="11" t="s">
        <v>489</v>
      </c>
      <c r="C312" s="11" t="s">
        <v>29</v>
      </c>
      <c r="D312" s="13">
        <v>28910</v>
      </c>
      <c r="E312" s="27">
        <v>205.68</v>
      </c>
      <c r="F312" s="27">
        <v>206.04852701237979</v>
      </c>
      <c r="G312" s="13">
        <f t="shared" ref="G312:G381" si="12">(F312-E312)*D312</f>
        <v>10654.115927899624</v>
      </c>
      <c r="H312" s="27">
        <v>204.85</v>
      </c>
      <c r="I312" s="13">
        <f t="shared" ref="I312:I381" si="13">(H312-F312)*D312</f>
        <v>-34649.415927899987</v>
      </c>
      <c r="J312" s="13">
        <f t="shared" ref="J312:J381" si="14">G312+I312</f>
        <v>-23995.300000000363</v>
      </c>
      <c r="L312" s="13"/>
    </row>
    <row r="313" spans="1:12" x14ac:dyDescent="0.25">
      <c r="A313" s="46">
        <v>100287440</v>
      </c>
      <c r="B313" s="11" t="s">
        <v>265</v>
      </c>
      <c r="C313" s="11" t="s">
        <v>29</v>
      </c>
      <c r="D313" s="13">
        <v>22173</v>
      </c>
      <c r="E313" s="27">
        <v>181.41</v>
      </c>
      <c r="F313" s="27">
        <v>176.12615266737441</v>
      </c>
      <c r="G313" s="13">
        <f t="shared" si="12"/>
        <v>-117158.74690630706</v>
      </c>
      <c r="H313" s="27">
        <v>176.3</v>
      </c>
      <c r="I313" s="13">
        <f t="shared" si="13"/>
        <v>3854.7169063073952</v>
      </c>
      <c r="J313" s="13">
        <f t="shared" si="14"/>
        <v>-113304.02999999966</v>
      </c>
      <c r="L313" s="13"/>
    </row>
    <row r="314" spans="1:12" x14ac:dyDescent="0.25">
      <c r="A314" s="51">
        <v>100274910</v>
      </c>
      <c r="B314" s="52" t="s">
        <v>249</v>
      </c>
      <c r="C314" s="52" t="s">
        <v>29</v>
      </c>
      <c r="D314" s="53">
        <v>31076</v>
      </c>
      <c r="E314" s="54">
        <v>241.31</v>
      </c>
      <c r="F314" s="54">
        <v>238.4183354411816</v>
      </c>
      <c r="G314" s="53">
        <f t="shared" si="12"/>
        <v>-89861.367829840761</v>
      </c>
      <c r="H314" s="54">
        <v>241.31</v>
      </c>
      <c r="I314" s="53">
        <f t="shared" si="13"/>
        <v>89861.367829840761</v>
      </c>
      <c r="J314" s="53">
        <f t="shared" si="14"/>
        <v>0</v>
      </c>
      <c r="L314" s="13"/>
    </row>
    <row r="315" spans="1:12" x14ac:dyDescent="0.25">
      <c r="A315" s="46">
        <v>100288980</v>
      </c>
      <c r="B315" s="11" t="s">
        <v>264</v>
      </c>
      <c r="C315" s="11" t="s">
        <v>29</v>
      </c>
      <c r="D315" s="13">
        <v>25682</v>
      </c>
      <c r="E315" s="27">
        <v>214.53</v>
      </c>
      <c r="F315" s="27">
        <v>213.03691226194837</v>
      </c>
      <c r="G315" s="13">
        <f t="shared" si="12"/>
        <v>-38345.479288641909</v>
      </c>
      <c r="H315" s="27">
        <v>217.57</v>
      </c>
      <c r="I315" s="13">
        <f t="shared" si="13"/>
        <v>116418.7592886417</v>
      </c>
      <c r="J315" s="13">
        <f t="shared" si="14"/>
        <v>78073.279999999795</v>
      </c>
      <c r="L315" s="13"/>
    </row>
    <row r="316" spans="1:12" x14ac:dyDescent="0.25">
      <c r="A316" s="46">
        <v>100288770</v>
      </c>
      <c r="B316" s="11" t="s">
        <v>260</v>
      </c>
      <c r="C316" s="11" t="s">
        <v>29</v>
      </c>
      <c r="D316" s="13">
        <v>37799</v>
      </c>
      <c r="E316" s="27">
        <v>177.51</v>
      </c>
      <c r="F316" s="27">
        <v>176.77226226368651</v>
      </c>
      <c r="G316" s="13">
        <f t="shared" si="12"/>
        <v>-27885.748694913116</v>
      </c>
      <c r="H316" s="27">
        <v>177.19</v>
      </c>
      <c r="I316" s="13">
        <f t="shared" si="13"/>
        <v>15790.068694913372</v>
      </c>
      <c r="J316" s="13">
        <f t="shared" si="14"/>
        <v>-12095.679999999744</v>
      </c>
      <c r="L316" s="13"/>
    </row>
    <row r="317" spans="1:12" x14ac:dyDescent="0.25">
      <c r="A317" s="46">
        <v>200364160</v>
      </c>
      <c r="B317" s="11" t="s">
        <v>470</v>
      </c>
      <c r="C317" s="11" t="s">
        <v>29</v>
      </c>
      <c r="D317" s="13">
        <v>22613</v>
      </c>
      <c r="E317" s="27">
        <v>197.77</v>
      </c>
      <c r="F317" s="27">
        <v>194.18083546689977</v>
      </c>
      <c r="G317" s="13">
        <f t="shared" si="12"/>
        <v>-81161.777586995842</v>
      </c>
      <c r="H317" s="27">
        <v>192.36</v>
      </c>
      <c r="I317" s="13">
        <f t="shared" si="13"/>
        <v>-41174.552413004079</v>
      </c>
      <c r="J317" s="13">
        <f t="shared" si="14"/>
        <v>-122336.32999999993</v>
      </c>
      <c r="L317" s="13"/>
    </row>
    <row r="318" spans="1:12" x14ac:dyDescent="0.25">
      <c r="A318" s="46">
        <v>100289640</v>
      </c>
      <c r="B318" s="11" t="s">
        <v>273</v>
      </c>
      <c r="C318" s="11" t="s">
        <v>29</v>
      </c>
      <c r="D318" s="13">
        <v>25691</v>
      </c>
      <c r="E318" s="27">
        <v>184.92</v>
      </c>
      <c r="F318" s="27">
        <v>187.54970365949546</v>
      </c>
      <c r="G318" s="13">
        <f t="shared" si="12"/>
        <v>67559.716716098279</v>
      </c>
      <c r="H318" s="27">
        <v>191.26</v>
      </c>
      <c r="I318" s="13">
        <f t="shared" si="13"/>
        <v>95321.223283901811</v>
      </c>
      <c r="J318" s="13">
        <f t="shared" si="14"/>
        <v>162880.94000000009</v>
      </c>
      <c r="L318" s="13"/>
    </row>
    <row r="319" spans="1:12" x14ac:dyDescent="0.25">
      <c r="A319" s="46">
        <v>100274940</v>
      </c>
      <c r="B319" s="11" t="s">
        <v>248</v>
      </c>
      <c r="C319" s="11" t="s">
        <v>29</v>
      </c>
      <c r="D319" s="13">
        <v>40507</v>
      </c>
      <c r="E319" s="27">
        <v>177.53</v>
      </c>
      <c r="F319" s="27">
        <v>174.48410403004971</v>
      </c>
      <c r="G319" s="13">
        <f t="shared" si="12"/>
        <v>-123380.10805477656</v>
      </c>
      <c r="H319" s="27">
        <v>176.04</v>
      </c>
      <c r="I319" s="13">
        <f t="shared" si="13"/>
        <v>63024.678054776195</v>
      </c>
      <c r="J319" s="13">
        <f t="shared" si="14"/>
        <v>-60355.430000000364</v>
      </c>
      <c r="L319" s="13"/>
    </row>
    <row r="320" spans="1:12" x14ac:dyDescent="0.25">
      <c r="A320" s="46">
        <v>100266820</v>
      </c>
      <c r="B320" s="11" t="s">
        <v>341</v>
      </c>
      <c r="C320" s="11" t="s">
        <v>29</v>
      </c>
      <c r="D320" s="13">
        <v>18187</v>
      </c>
      <c r="E320" s="27">
        <v>180.18</v>
      </c>
      <c r="F320" s="27">
        <v>182.20630496320226</v>
      </c>
      <c r="G320" s="13">
        <f t="shared" si="12"/>
        <v>36852.408365759322</v>
      </c>
      <c r="H320" s="27">
        <v>184.54</v>
      </c>
      <c r="I320" s="13">
        <f t="shared" si="13"/>
        <v>42442.911634240409</v>
      </c>
      <c r="J320" s="13">
        <f t="shared" si="14"/>
        <v>79295.31999999973</v>
      </c>
      <c r="L320" s="13"/>
    </row>
    <row r="321" spans="1:12" x14ac:dyDescent="0.25">
      <c r="A321" s="46">
        <v>200829340</v>
      </c>
      <c r="B321" s="11" t="s">
        <v>495</v>
      </c>
      <c r="C321" s="11" t="s">
        <v>29</v>
      </c>
      <c r="D321" s="13">
        <v>27278</v>
      </c>
      <c r="E321" s="27">
        <v>210.12</v>
      </c>
      <c r="F321" s="27">
        <v>204.41849128201341</v>
      </c>
      <c r="G321" s="13">
        <f t="shared" si="12"/>
        <v>-155525.75480923842</v>
      </c>
      <c r="H321" s="27">
        <v>204.35</v>
      </c>
      <c r="I321" s="13">
        <f t="shared" si="13"/>
        <v>-1868.3051907618415</v>
      </c>
      <c r="J321" s="13">
        <f t="shared" si="14"/>
        <v>-157394.06000000026</v>
      </c>
      <c r="L321" s="13"/>
    </row>
    <row r="322" spans="1:12" x14ac:dyDescent="0.25">
      <c r="A322" s="46">
        <v>100274950</v>
      </c>
      <c r="B322" s="11" t="s">
        <v>250</v>
      </c>
      <c r="C322" s="11" t="s">
        <v>29</v>
      </c>
      <c r="D322" s="13">
        <v>28176</v>
      </c>
      <c r="E322" s="27">
        <v>195.3</v>
      </c>
      <c r="F322" s="27">
        <v>193.92161642116545</v>
      </c>
      <c r="G322" s="13">
        <f t="shared" si="12"/>
        <v>-38837.335717242517</v>
      </c>
      <c r="H322" s="27">
        <v>195.67</v>
      </c>
      <c r="I322" s="13">
        <f t="shared" si="13"/>
        <v>49262.455717241843</v>
      </c>
      <c r="J322" s="13">
        <f t="shared" si="14"/>
        <v>10425.119999999326</v>
      </c>
      <c r="L322" s="13"/>
    </row>
    <row r="323" spans="1:12" x14ac:dyDescent="0.25">
      <c r="A323" s="46">
        <v>100275490</v>
      </c>
      <c r="B323" s="11" t="s">
        <v>225</v>
      </c>
      <c r="C323" s="11" t="s">
        <v>29</v>
      </c>
      <c r="D323" s="13">
        <v>30185</v>
      </c>
      <c r="E323" s="27">
        <v>192.77</v>
      </c>
      <c r="F323" s="27">
        <v>193.60786716544322</v>
      </c>
      <c r="G323" s="13">
        <f t="shared" si="12"/>
        <v>25291.020388903413</v>
      </c>
      <c r="H323" s="27">
        <v>196.91</v>
      </c>
      <c r="I323" s="13">
        <f t="shared" si="13"/>
        <v>99674.87961109617</v>
      </c>
      <c r="J323" s="13">
        <f t="shared" si="14"/>
        <v>124965.89999999959</v>
      </c>
      <c r="L323" s="13"/>
    </row>
    <row r="324" spans="1:12" x14ac:dyDescent="0.25">
      <c r="A324" s="46">
        <v>100267680</v>
      </c>
      <c r="B324" s="11" t="s">
        <v>414</v>
      </c>
      <c r="C324" s="11" t="s">
        <v>29</v>
      </c>
      <c r="D324" s="13">
        <v>22803</v>
      </c>
      <c r="E324" s="27">
        <v>189.09</v>
      </c>
      <c r="F324" s="27">
        <v>189.33791735183621</v>
      </c>
      <c r="G324" s="13">
        <f t="shared" si="12"/>
        <v>5653.2593739210388</v>
      </c>
      <c r="H324" s="27">
        <v>192.92</v>
      </c>
      <c r="I324" s="13">
        <f t="shared" si="13"/>
        <v>81682.230626078599</v>
      </c>
      <c r="J324" s="13">
        <f t="shared" si="14"/>
        <v>87335.489999999641</v>
      </c>
      <c r="L324" s="13"/>
    </row>
    <row r="325" spans="1:12" x14ac:dyDescent="0.25">
      <c r="A325" s="46">
        <v>100274710</v>
      </c>
      <c r="B325" s="11" t="s">
        <v>229</v>
      </c>
      <c r="C325" s="11" t="s">
        <v>29</v>
      </c>
      <c r="D325" s="13">
        <v>27671</v>
      </c>
      <c r="E325" s="27">
        <v>172.94</v>
      </c>
      <c r="F325" s="27">
        <v>170.54753497970131</v>
      </c>
      <c r="G325" s="13">
        <f t="shared" si="12"/>
        <v>-66201.899576684969</v>
      </c>
      <c r="H325" s="27">
        <v>173</v>
      </c>
      <c r="I325" s="13">
        <f t="shared" si="13"/>
        <v>67862.159576685022</v>
      </c>
      <c r="J325" s="13">
        <f t="shared" si="14"/>
        <v>1660.260000000053</v>
      </c>
      <c r="L325" s="13"/>
    </row>
    <row r="326" spans="1:12" x14ac:dyDescent="0.25">
      <c r="A326" s="46">
        <v>100290050</v>
      </c>
      <c r="B326" s="11" t="s">
        <v>278</v>
      </c>
      <c r="C326" s="11" t="s">
        <v>29</v>
      </c>
      <c r="D326" s="13">
        <v>25308</v>
      </c>
      <c r="E326" s="27">
        <v>189.95</v>
      </c>
      <c r="F326" s="27">
        <v>186.88942622243067</v>
      </c>
      <c r="G326" s="13">
        <f t="shared" si="12"/>
        <v>-77457.001162724278</v>
      </c>
      <c r="H326" s="27">
        <v>191.31</v>
      </c>
      <c r="I326" s="13">
        <f t="shared" si="13"/>
        <v>111875.88116272462</v>
      </c>
      <c r="J326" s="13">
        <f t="shared" si="14"/>
        <v>34418.880000000339</v>
      </c>
      <c r="L326" s="13"/>
    </row>
    <row r="327" spans="1:12" x14ac:dyDescent="0.25">
      <c r="A327" s="46">
        <v>200958030</v>
      </c>
      <c r="B327" s="11" t="s">
        <v>504</v>
      </c>
      <c r="C327" s="11" t="s">
        <v>29</v>
      </c>
      <c r="D327" s="13">
        <v>13363</v>
      </c>
      <c r="E327" s="27">
        <v>194.35</v>
      </c>
      <c r="F327" s="27">
        <v>193.81538801167403</v>
      </c>
      <c r="G327" s="13">
        <f t="shared" si="12"/>
        <v>-7144.0199999998467</v>
      </c>
      <c r="H327" s="27">
        <v>193.32</v>
      </c>
      <c r="I327" s="13">
        <f t="shared" si="13"/>
        <v>-6619.8700000001681</v>
      </c>
      <c r="J327" s="13">
        <f t="shared" si="14"/>
        <v>-13763.890000000014</v>
      </c>
      <c r="L327" s="13"/>
    </row>
    <row r="328" spans="1:12" x14ac:dyDescent="0.25">
      <c r="A328" s="46">
        <v>100289330</v>
      </c>
      <c r="B328" s="11" t="s">
        <v>268</v>
      </c>
      <c r="C328" s="11" t="s">
        <v>29</v>
      </c>
      <c r="D328" s="13">
        <v>25004</v>
      </c>
      <c r="E328" s="27">
        <v>196.25</v>
      </c>
      <c r="F328" s="27">
        <v>195.51132980092905</v>
      </c>
      <c r="G328" s="13">
        <f t="shared" si="12"/>
        <v>-18469.709657570096</v>
      </c>
      <c r="H328" s="27">
        <v>198.19</v>
      </c>
      <c r="I328" s="13">
        <f t="shared" si="13"/>
        <v>66977.469657570036</v>
      </c>
      <c r="J328" s="13">
        <f t="shared" si="14"/>
        <v>48507.759999999937</v>
      </c>
      <c r="L328" s="13"/>
    </row>
    <row r="329" spans="1:12" x14ac:dyDescent="0.25">
      <c r="A329" s="46">
        <v>100266160</v>
      </c>
      <c r="B329" s="11" t="s">
        <v>305</v>
      </c>
      <c r="C329" s="11" t="s">
        <v>29</v>
      </c>
      <c r="D329" s="13">
        <v>23136</v>
      </c>
      <c r="E329" s="27">
        <v>240.18</v>
      </c>
      <c r="F329" s="27">
        <v>240.9491074267905</v>
      </c>
      <c r="G329" s="13">
        <f t="shared" si="12"/>
        <v>17794.069426224964</v>
      </c>
      <c r="H329" s="27">
        <v>239.8</v>
      </c>
      <c r="I329" s="13">
        <f t="shared" si="13"/>
        <v>-26585.749426224858</v>
      </c>
      <c r="J329" s="13">
        <f t="shared" si="14"/>
        <v>-8791.6799999998948</v>
      </c>
      <c r="L329" s="13"/>
    </row>
    <row r="330" spans="1:12" x14ac:dyDescent="0.25">
      <c r="A330" s="46">
        <v>100274210</v>
      </c>
      <c r="B330" s="11" t="s">
        <v>87</v>
      </c>
      <c r="C330" s="11" t="s">
        <v>29</v>
      </c>
      <c r="D330" s="13">
        <v>19579</v>
      </c>
      <c r="E330" s="27">
        <v>192.14</v>
      </c>
      <c r="F330" s="27">
        <v>189.8938725896368</v>
      </c>
      <c r="G330" s="13">
        <f t="shared" si="12"/>
        <v>-43976.928567500829</v>
      </c>
      <c r="H330" s="27">
        <v>189.64</v>
      </c>
      <c r="I330" s="13">
        <f t="shared" si="13"/>
        <v>-4970.5714324991714</v>
      </c>
      <c r="J330" s="13">
        <f t="shared" si="14"/>
        <v>-48947.5</v>
      </c>
      <c r="L330" s="13"/>
    </row>
    <row r="331" spans="1:12" x14ac:dyDescent="0.25">
      <c r="A331" s="46">
        <v>100290330</v>
      </c>
      <c r="B331" s="11" t="s">
        <v>337</v>
      </c>
      <c r="C331" s="11" t="s">
        <v>29</v>
      </c>
      <c r="D331" s="13">
        <v>14864</v>
      </c>
      <c r="E331" s="27">
        <v>177.96</v>
      </c>
      <c r="F331" s="27">
        <v>172.86348614653033</v>
      </c>
      <c r="G331" s="13">
        <f t="shared" si="12"/>
        <v>-75754.581917973221</v>
      </c>
      <c r="H331" s="27">
        <v>175.94</v>
      </c>
      <c r="I331" s="13">
        <f t="shared" si="13"/>
        <v>45729.301917973076</v>
      </c>
      <c r="J331" s="13">
        <f t="shared" si="14"/>
        <v>-30025.280000000144</v>
      </c>
      <c r="L331" s="13"/>
    </row>
    <row r="332" spans="1:12" x14ac:dyDescent="0.25">
      <c r="A332" s="46">
        <v>100289670</v>
      </c>
      <c r="B332" s="11" t="s">
        <v>274</v>
      </c>
      <c r="C332" s="11" t="s">
        <v>29</v>
      </c>
      <c r="D332" s="13">
        <v>39100</v>
      </c>
      <c r="E332" s="27">
        <v>229.82</v>
      </c>
      <c r="F332" s="27">
        <v>228.93652319440358</v>
      </c>
      <c r="G332" s="13">
        <f t="shared" si="12"/>
        <v>-34543.943098819873</v>
      </c>
      <c r="H332" s="27">
        <v>230.83</v>
      </c>
      <c r="I332" s="13">
        <f t="shared" si="13"/>
        <v>74034.94309882063</v>
      </c>
      <c r="J332" s="13">
        <f t="shared" si="14"/>
        <v>39491.000000000757</v>
      </c>
      <c r="L332" s="13"/>
    </row>
    <row r="333" spans="1:12" x14ac:dyDescent="0.25">
      <c r="A333" s="46">
        <v>100289340</v>
      </c>
      <c r="B333" s="11" t="s">
        <v>153</v>
      </c>
      <c r="C333" s="11" t="s">
        <v>29</v>
      </c>
      <c r="D333" s="13">
        <v>20074</v>
      </c>
      <c r="E333" s="27">
        <v>195.93</v>
      </c>
      <c r="F333" s="27">
        <v>195.74780533564487</v>
      </c>
      <c r="G333" s="13">
        <f t="shared" si="12"/>
        <v>-3657.3756922650218</v>
      </c>
      <c r="H333" s="27">
        <v>195.98</v>
      </c>
      <c r="I333" s="13">
        <f t="shared" si="13"/>
        <v>4661.0756922646797</v>
      </c>
      <c r="J333" s="13">
        <f t="shared" si="14"/>
        <v>1003.6999999996578</v>
      </c>
      <c r="L333" s="13"/>
    </row>
    <row r="334" spans="1:12" x14ac:dyDescent="0.25">
      <c r="A334" s="46">
        <v>100275420</v>
      </c>
      <c r="B334" s="11" t="s">
        <v>110</v>
      </c>
      <c r="C334" s="11" t="s">
        <v>29</v>
      </c>
      <c r="D334" s="13">
        <v>26200</v>
      </c>
      <c r="E334" s="27">
        <v>188</v>
      </c>
      <c r="F334" s="27">
        <v>186.68859084580239</v>
      </c>
      <c r="G334" s="13">
        <f t="shared" si="12"/>
        <v>-34358.919839977258</v>
      </c>
      <c r="H334" s="27">
        <v>191.67</v>
      </c>
      <c r="I334" s="13">
        <f t="shared" si="13"/>
        <v>130512.91983997692</v>
      </c>
      <c r="J334" s="13">
        <f t="shared" si="14"/>
        <v>96153.999999999665</v>
      </c>
      <c r="L334" s="13"/>
    </row>
    <row r="335" spans="1:12" x14ac:dyDescent="0.25">
      <c r="A335" s="46">
        <v>100266600</v>
      </c>
      <c r="B335" s="11" t="s">
        <v>317</v>
      </c>
      <c r="C335" s="11" t="s">
        <v>29</v>
      </c>
      <c r="D335" s="13">
        <v>17110</v>
      </c>
      <c r="E335" s="27">
        <v>194.21</v>
      </c>
      <c r="F335" s="27">
        <v>193.3204980327593</v>
      </c>
      <c r="G335" s="13">
        <f t="shared" si="12"/>
        <v>-15219.378659488455</v>
      </c>
      <c r="H335" s="27">
        <v>186.76</v>
      </c>
      <c r="I335" s="13">
        <f t="shared" si="13"/>
        <v>-112250.12134051183</v>
      </c>
      <c r="J335" s="13">
        <f t="shared" si="14"/>
        <v>-127469.50000000029</v>
      </c>
      <c r="L335" s="13"/>
    </row>
    <row r="336" spans="1:12" x14ac:dyDescent="0.25">
      <c r="A336" s="46">
        <v>100290350</v>
      </c>
      <c r="B336" s="11" t="s">
        <v>169</v>
      </c>
      <c r="C336" s="11" t="s">
        <v>29</v>
      </c>
      <c r="D336" s="13">
        <v>17325</v>
      </c>
      <c r="E336" s="27">
        <v>199.26</v>
      </c>
      <c r="F336" s="27">
        <v>195.21389751301408</v>
      </c>
      <c r="G336" s="13">
        <f t="shared" si="12"/>
        <v>-70098.725587030989</v>
      </c>
      <c r="H336" s="27">
        <v>198.62</v>
      </c>
      <c r="I336" s="13">
        <f t="shared" si="13"/>
        <v>59010.725587031229</v>
      </c>
      <c r="J336" s="13">
        <f t="shared" si="14"/>
        <v>-11087.99999999976</v>
      </c>
      <c r="L336" s="13"/>
    </row>
    <row r="337" spans="1:12" x14ac:dyDescent="0.25">
      <c r="A337" s="46">
        <v>100267290</v>
      </c>
      <c r="B337" s="11" t="s">
        <v>72</v>
      </c>
      <c r="C337" s="11" t="s">
        <v>29</v>
      </c>
      <c r="D337" s="13">
        <v>40486</v>
      </c>
      <c r="E337" s="27">
        <v>196.2</v>
      </c>
      <c r="F337" s="27">
        <v>194.07981780302944</v>
      </c>
      <c r="G337" s="13">
        <f t="shared" si="12"/>
        <v>-85837.696426549533</v>
      </c>
      <c r="H337" s="27">
        <v>196.03</v>
      </c>
      <c r="I337" s="13">
        <f t="shared" si="13"/>
        <v>78955.076426550047</v>
      </c>
      <c r="J337" s="13">
        <f t="shared" si="14"/>
        <v>-6882.619999999486</v>
      </c>
      <c r="L337" s="13"/>
    </row>
    <row r="338" spans="1:12" s="11" customFormat="1" x14ac:dyDescent="0.25">
      <c r="A338" s="48"/>
      <c r="B338" s="35"/>
      <c r="C338" s="36" t="s">
        <v>589</v>
      </c>
      <c r="D338" s="42">
        <f>SUBTOTAL(9,D277:D337)</f>
        <v>1569020</v>
      </c>
      <c r="E338" s="44"/>
      <c r="F338" s="44"/>
      <c r="G338" s="42">
        <f>SUBTOTAL(9,G277:G337)</f>
        <v>-1748467.7167522507</v>
      </c>
      <c r="H338" s="44"/>
      <c r="I338" s="42">
        <f>SUBTOTAL(9,I277:I337)</f>
        <v>2688904.406752252</v>
      </c>
      <c r="J338" s="42">
        <f>SUBTOTAL(9,J277:J337)</f>
        <v>940436.69000000029</v>
      </c>
      <c r="K338" s="13"/>
      <c r="L338" s="13"/>
    </row>
    <row r="339" spans="1:12" s="11" customFormat="1" ht="3" customHeight="1" x14ac:dyDescent="0.25">
      <c r="A339" s="46"/>
      <c r="C339" s="33"/>
      <c r="D339" s="39"/>
      <c r="E339" s="45"/>
      <c r="F339" s="45"/>
      <c r="G339" s="39"/>
      <c r="H339" s="45"/>
      <c r="I339" s="39"/>
      <c r="J339" s="39"/>
      <c r="K339" s="13"/>
      <c r="L339" s="13"/>
    </row>
    <row r="340" spans="1:12" x14ac:dyDescent="0.25">
      <c r="A340" s="46">
        <v>100287340</v>
      </c>
      <c r="B340" s="11" t="s">
        <v>121</v>
      </c>
      <c r="C340" s="11" t="s">
        <v>36</v>
      </c>
      <c r="D340" s="13">
        <v>10747</v>
      </c>
      <c r="E340" s="27">
        <v>180.69</v>
      </c>
      <c r="F340" s="27">
        <v>183.33264393044999</v>
      </c>
      <c r="G340" s="13">
        <f t="shared" si="12"/>
        <v>28400.494320546066</v>
      </c>
      <c r="H340" s="27">
        <v>185.11</v>
      </c>
      <c r="I340" s="13">
        <f t="shared" si="13"/>
        <v>19101.245679454103</v>
      </c>
      <c r="J340" s="13">
        <f t="shared" si="14"/>
        <v>47501.740000000165</v>
      </c>
      <c r="L340" s="13"/>
    </row>
    <row r="341" spans="1:12" x14ac:dyDescent="0.25">
      <c r="A341" s="46">
        <v>200403740</v>
      </c>
      <c r="B341" s="11" t="s">
        <v>475</v>
      </c>
      <c r="C341" s="11" t="s">
        <v>36</v>
      </c>
      <c r="D341" s="13">
        <v>8034</v>
      </c>
      <c r="E341" s="27">
        <v>177.06</v>
      </c>
      <c r="F341" s="27">
        <v>175.86986158603773</v>
      </c>
      <c r="G341" s="13">
        <f t="shared" si="12"/>
        <v>-9561.5720177729054</v>
      </c>
      <c r="H341" s="27">
        <v>173.22</v>
      </c>
      <c r="I341" s="13">
        <f t="shared" si="13"/>
        <v>-21288.987982227121</v>
      </c>
      <c r="J341" s="13">
        <f t="shared" si="14"/>
        <v>-30850.560000000027</v>
      </c>
      <c r="L341" s="13"/>
    </row>
    <row r="342" spans="1:12" x14ac:dyDescent="0.25">
      <c r="A342" s="46">
        <v>100471000</v>
      </c>
      <c r="B342" s="11" t="s">
        <v>432</v>
      </c>
      <c r="C342" s="11" t="s">
        <v>36</v>
      </c>
      <c r="D342" s="13">
        <v>26770</v>
      </c>
      <c r="E342" s="27">
        <v>147.02000000000001</v>
      </c>
      <c r="F342" s="27">
        <v>149.38223245643485</v>
      </c>
      <c r="G342" s="13">
        <f t="shared" si="12"/>
        <v>63236.962858760635</v>
      </c>
      <c r="H342" s="27">
        <v>150.77000000000001</v>
      </c>
      <c r="I342" s="13">
        <f t="shared" si="13"/>
        <v>37150.537141239365</v>
      </c>
      <c r="J342" s="13">
        <f t="shared" si="14"/>
        <v>100387.5</v>
      </c>
      <c r="L342" s="13"/>
    </row>
    <row r="343" spans="1:12" x14ac:dyDescent="0.25">
      <c r="A343" s="46">
        <v>100290530</v>
      </c>
      <c r="B343" s="11" t="s">
        <v>285</v>
      </c>
      <c r="C343" s="11" t="s">
        <v>36</v>
      </c>
      <c r="D343" s="13">
        <v>24658</v>
      </c>
      <c r="E343" s="27">
        <v>170.82</v>
      </c>
      <c r="F343" s="27">
        <v>175.63451926122156</v>
      </c>
      <c r="G343" s="13">
        <f t="shared" si="12"/>
        <v>118716.41594320128</v>
      </c>
      <c r="H343" s="27">
        <v>175.45</v>
      </c>
      <c r="I343" s="13">
        <f t="shared" si="13"/>
        <v>-4549.8759432013976</v>
      </c>
      <c r="J343" s="13">
        <f t="shared" si="14"/>
        <v>114166.53999999989</v>
      </c>
      <c r="L343" s="13"/>
    </row>
    <row r="344" spans="1:12" x14ac:dyDescent="0.25">
      <c r="A344" s="46">
        <v>100275440</v>
      </c>
      <c r="B344" s="11" t="s">
        <v>111</v>
      </c>
      <c r="C344" s="11" t="s">
        <v>36</v>
      </c>
      <c r="D344" s="13">
        <v>17467</v>
      </c>
      <c r="E344" s="27">
        <v>184.93</v>
      </c>
      <c r="F344" s="27">
        <v>194.26999999999998</v>
      </c>
      <c r="G344" s="13">
        <f t="shared" si="12"/>
        <v>163141.77999999956</v>
      </c>
      <c r="H344" s="27">
        <v>195.87</v>
      </c>
      <c r="I344" s="13">
        <f t="shared" si="13"/>
        <v>27947.200000000397</v>
      </c>
      <c r="J344" s="13">
        <f t="shared" si="14"/>
        <v>191088.97999999995</v>
      </c>
      <c r="L344" s="13"/>
    </row>
    <row r="345" spans="1:12" x14ac:dyDescent="0.25">
      <c r="A345" s="46">
        <v>100266900</v>
      </c>
      <c r="B345" s="11" t="s">
        <v>351</v>
      </c>
      <c r="C345" s="11" t="s">
        <v>36</v>
      </c>
      <c r="D345" s="13">
        <v>25632</v>
      </c>
      <c r="E345" s="27">
        <v>198.13</v>
      </c>
      <c r="F345" s="27">
        <v>195.92405343817495</v>
      </c>
      <c r="G345" s="13">
        <f t="shared" si="12"/>
        <v>-56542.82227269953</v>
      </c>
      <c r="H345" s="27">
        <v>194.63</v>
      </c>
      <c r="I345" s="13">
        <f t="shared" si="13"/>
        <v>-33169.17772730047</v>
      </c>
      <c r="J345" s="13">
        <f t="shared" si="14"/>
        <v>-89712</v>
      </c>
      <c r="L345" s="13"/>
    </row>
    <row r="346" spans="1:12" x14ac:dyDescent="0.25">
      <c r="A346" s="46">
        <v>100291200</v>
      </c>
      <c r="B346" s="11" t="s">
        <v>340</v>
      </c>
      <c r="C346" s="11" t="s">
        <v>36</v>
      </c>
      <c r="D346" s="13">
        <v>34965</v>
      </c>
      <c r="E346" s="27">
        <v>193.08</v>
      </c>
      <c r="F346" s="27">
        <v>188.04770571687138</v>
      </c>
      <c r="G346" s="13">
        <f t="shared" si="12"/>
        <v>-175954.16960959273</v>
      </c>
      <c r="H346" s="27">
        <v>189.78</v>
      </c>
      <c r="I346" s="13">
        <f t="shared" si="13"/>
        <v>60569.66960959234</v>
      </c>
      <c r="J346" s="13">
        <f t="shared" si="14"/>
        <v>-115384.50000000039</v>
      </c>
      <c r="L346" s="13"/>
    </row>
    <row r="347" spans="1:12" x14ac:dyDescent="0.25">
      <c r="A347" s="46">
        <v>100290270</v>
      </c>
      <c r="B347" s="11" t="s">
        <v>168</v>
      </c>
      <c r="C347" s="11" t="s">
        <v>36</v>
      </c>
      <c r="D347" s="13">
        <v>23259</v>
      </c>
      <c r="E347" s="27">
        <v>194.43</v>
      </c>
      <c r="F347" s="27">
        <v>193.04621046975117</v>
      </c>
      <c r="G347" s="13">
        <f t="shared" si="12"/>
        <v>-32185.560684057618</v>
      </c>
      <c r="H347" s="27">
        <v>191.62</v>
      </c>
      <c r="I347" s="13">
        <f t="shared" si="13"/>
        <v>-33172.229315942437</v>
      </c>
      <c r="J347" s="13">
        <f t="shared" si="14"/>
        <v>-65357.790000000052</v>
      </c>
      <c r="L347" s="13"/>
    </row>
    <row r="348" spans="1:12" x14ac:dyDescent="0.25">
      <c r="A348" s="46">
        <v>100266730</v>
      </c>
      <c r="B348" s="11" t="s">
        <v>332</v>
      </c>
      <c r="C348" s="11" t="s">
        <v>36</v>
      </c>
      <c r="D348" s="13">
        <v>24041</v>
      </c>
      <c r="E348" s="27">
        <v>193.99</v>
      </c>
      <c r="F348" s="27">
        <v>196.40736671357425</v>
      </c>
      <c r="G348" s="13">
        <f t="shared" si="12"/>
        <v>58115.913161038283</v>
      </c>
      <c r="H348" s="27">
        <v>194.79</v>
      </c>
      <c r="I348" s="13">
        <f t="shared" si="13"/>
        <v>-38883.113161038695</v>
      </c>
      <c r="J348" s="13">
        <f t="shared" si="14"/>
        <v>19232.799999999588</v>
      </c>
      <c r="L348" s="13"/>
    </row>
    <row r="349" spans="1:12" x14ac:dyDescent="0.25">
      <c r="A349" s="46">
        <v>100273870</v>
      </c>
      <c r="B349" s="11" t="s">
        <v>82</v>
      </c>
      <c r="C349" s="11" t="s">
        <v>36</v>
      </c>
      <c r="D349" s="13">
        <v>15552.02</v>
      </c>
      <c r="E349" s="27">
        <v>166.67</v>
      </c>
      <c r="F349" s="27">
        <v>166.93874665964171</v>
      </c>
      <c r="G349" s="13">
        <f t="shared" si="12"/>
        <v>4179.5534256812371</v>
      </c>
      <c r="H349" s="27">
        <v>165.07</v>
      </c>
      <c r="I349" s="13">
        <f t="shared" si="13"/>
        <v>-29062.785425681148</v>
      </c>
      <c r="J349" s="13">
        <f t="shared" si="14"/>
        <v>-24883.231999999909</v>
      </c>
      <c r="L349" s="13"/>
    </row>
    <row r="350" spans="1:12" x14ac:dyDescent="0.25">
      <c r="A350" s="46">
        <v>100266530</v>
      </c>
      <c r="B350" s="11" t="s">
        <v>35</v>
      </c>
      <c r="C350" s="11" t="s">
        <v>36</v>
      </c>
      <c r="D350" s="13">
        <v>18655.28</v>
      </c>
      <c r="E350" s="27">
        <v>187.74</v>
      </c>
      <c r="F350" s="27">
        <v>188.12350742169394</v>
      </c>
      <c r="G350" s="13">
        <f t="shared" si="12"/>
        <v>7154.4383337784257</v>
      </c>
      <c r="H350" s="27">
        <v>184.15</v>
      </c>
      <c r="I350" s="13">
        <f t="shared" si="13"/>
        <v>-74126.893533778479</v>
      </c>
      <c r="J350" s="13">
        <f t="shared" si="14"/>
        <v>-66972.455200000055</v>
      </c>
      <c r="L350" s="13"/>
    </row>
    <row r="351" spans="1:12" x14ac:dyDescent="0.25">
      <c r="A351" s="46">
        <v>100266910</v>
      </c>
      <c r="B351" s="11" t="s">
        <v>352</v>
      </c>
      <c r="C351" s="11" t="s">
        <v>36</v>
      </c>
      <c r="D351" s="13">
        <v>21663</v>
      </c>
      <c r="E351" s="27">
        <v>179.34</v>
      </c>
      <c r="F351" s="27">
        <v>179.12512238182993</v>
      </c>
      <c r="G351" s="13">
        <f t="shared" si="12"/>
        <v>-4654.8938424184043</v>
      </c>
      <c r="H351" s="27">
        <v>179.77</v>
      </c>
      <c r="I351" s="13">
        <f t="shared" si="13"/>
        <v>13969.983842418553</v>
      </c>
      <c r="J351" s="13">
        <f t="shared" si="14"/>
        <v>9315.0900000001493</v>
      </c>
      <c r="L351" s="13"/>
    </row>
    <row r="352" spans="1:12" x14ac:dyDescent="0.25">
      <c r="A352" s="46">
        <v>200258520</v>
      </c>
      <c r="B352" s="11" t="s">
        <v>455</v>
      </c>
      <c r="C352" s="11" t="s">
        <v>36</v>
      </c>
      <c r="D352" s="13">
        <v>21579</v>
      </c>
      <c r="E352" s="27">
        <v>192.91</v>
      </c>
      <c r="F352" s="27">
        <v>192.64522407782539</v>
      </c>
      <c r="G352" s="13">
        <f t="shared" si="12"/>
        <v>-5713.5996246058467</v>
      </c>
      <c r="H352" s="27">
        <v>192.21</v>
      </c>
      <c r="I352" s="13">
        <f t="shared" si="13"/>
        <v>-9391.700375393908</v>
      </c>
      <c r="J352" s="13">
        <f t="shared" si="14"/>
        <v>-15105.299999999756</v>
      </c>
      <c r="L352" s="13"/>
    </row>
    <row r="353" spans="1:12" x14ac:dyDescent="0.25">
      <c r="A353" s="46">
        <v>100275360</v>
      </c>
      <c r="B353" s="11" t="s">
        <v>108</v>
      </c>
      <c r="C353" s="11" t="s">
        <v>36</v>
      </c>
      <c r="D353" s="13">
        <v>39500</v>
      </c>
      <c r="E353" s="27">
        <v>187.08</v>
      </c>
      <c r="F353" s="27">
        <v>189.50205070482588</v>
      </c>
      <c r="G353" s="13">
        <f t="shared" si="12"/>
        <v>95671.00284062163</v>
      </c>
      <c r="H353" s="27">
        <v>188.52</v>
      </c>
      <c r="I353" s="13">
        <f t="shared" si="13"/>
        <v>-38791.002840621717</v>
      </c>
      <c r="J353" s="13">
        <f t="shared" si="14"/>
        <v>56879.999999999913</v>
      </c>
      <c r="L353" s="13"/>
    </row>
    <row r="354" spans="1:12" x14ac:dyDescent="0.25">
      <c r="A354" s="46">
        <v>200472040</v>
      </c>
      <c r="B354" s="11" t="s">
        <v>481</v>
      </c>
      <c r="C354" s="11" t="s">
        <v>36</v>
      </c>
      <c r="D354" s="13">
        <v>10127</v>
      </c>
      <c r="E354" s="27">
        <v>167.95</v>
      </c>
      <c r="F354" s="27">
        <v>168.96893152965453</v>
      </c>
      <c r="G354" s="13">
        <f t="shared" si="12"/>
        <v>10318.719600811501</v>
      </c>
      <c r="H354" s="27">
        <v>166.65</v>
      </c>
      <c r="I354" s="13">
        <f t="shared" si="13"/>
        <v>-23483.819600811326</v>
      </c>
      <c r="J354" s="13">
        <f t="shared" si="14"/>
        <v>-13165.099999999826</v>
      </c>
      <c r="L354" s="13"/>
    </row>
    <row r="355" spans="1:12" s="11" customFormat="1" x14ac:dyDescent="0.25">
      <c r="A355" s="48"/>
      <c r="B355" s="35"/>
      <c r="C355" s="36" t="s">
        <v>590</v>
      </c>
      <c r="D355" s="42">
        <f>SUBTOTAL(9,D340:D354)</f>
        <v>322649.3</v>
      </c>
      <c r="E355" s="44"/>
      <c r="F355" s="44"/>
      <c r="G355" s="42">
        <f>SUBTOTAL(9,G340:G354)</f>
        <v>264322.66243329155</v>
      </c>
      <c r="H355" s="44"/>
      <c r="I355" s="42">
        <f>SUBTOTAL(9,I340:I354)</f>
        <v>-147180.94963329192</v>
      </c>
      <c r="J355" s="42">
        <f>SUBTOTAL(9,J340:J354)</f>
        <v>117141.7127999996</v>
      </c>
      <c r="K355" s="13"/>
      <c r="L355" s="13"/>
    </row>
    <row r="356" spans="1:12" s="11" customFormat="1" ht="3" customHeight="1" x14ac:dyDescent="0.25">
      <c r="A356" s="46"/>
      <c r="C356" s="33"/>
      <c r="D356" s="39"/>
      <c r="E356" s="45"/>
      <c r="F356" s="45"/>
      <c r="G356" s="39"/>
      <c r="H356" s="45"/>
      <c r="I356" s="39"/>
      <c r="J356" s="39"/>
      <c r="K356" s="13"/>
      <c r="L356" s="13"/>
    </row>
    <row r="357" spans="1:12" x14ac:dyDescent="0.25">
      <c r="A357" s="46">
        <v>100267280</v>
      </c>
      <c r="B357" s="11" t="s">
        <v>70</v>
      </c>
      <c r="C357" s="11" t="s">
        <v>71</v>
      </c>
      <c r="D357" s="13">
        <v>8137</v>
      </c>
      <c r="E357" s="27">
        <v>185.65</v>
      </c>
      <c r="F357" s="27">
        <v>183.62</v>
      </c>
      <c r="G357" s="13">
        <f t="shared" si="12"/>
        <v>-16518.110000000008</v>
      </c>
      <c r="H357" s="27">
        <v>182.57</v>
      </c>
      <c r="I357" s="13">
        <f t="shared" si="13"/>
        <v>-8543.8500000000931</v>
      </c>
      <c r="J357" s="13">
        <f t="shared" si="14"/>
        <v>-25061.960000000101</v>
      </c>
      <c r="L357" s="13"/>
    </row>
    <row r="358" spans="1:12" s="11" customFormat="1" x14ac:dyDescent="0.25">
      <c r="A358" s="48"/>
      <c r="B358" s="35"/>
      <c r="C358" s="36" t="s">
        <v>591</v>
      </c>
      <c r="D358" s="42">
        <f>SUBTOTAL(9,D357:D357)</f>
        <v>8137</v>
      </c>
      <c r="E358" s="44"/>
      <c r="F358" s="44"/>
      <c r="G358" s="42">
        <f>SUBTOTAL(9,G357:G357)</f>
        <v>-16518.110000000008</v>
      </c>
      <c r="H358" s="44"/>
      <c r="I358" s="42">
        <f>SUBTOTAL(9,I357:I357)</f>
        <v>-8543.8500000000931</v>
      </c>
      <c r="J358" s="42">
        <f>SUBTOTAL(9,J357:J357)</f>
        <v>-25061.960000000101</v>
      </c>
      <c r="K358" s="13"/>
      <c r="L358" s="13"/>
    </row>
    <row r="359" spans="1:12" s="11" customFormat="1" ht="3" customHeight="1" x14ac:dyDescent="0.25">
      <c r="A359" s="46"/>
      <c r="C359" s="33"/>
      <c r="D359" s="39"/>
      <c r="E359" s="45"/>
      <c r="F359" s="45"/>
      <c r="G359" s="39"/>
      <c r="H359" s="45"/>
      <c r="I359" s="39"/>
      <c r="J359" s="39"/>
      <c r="K359" s="13"/>
      <c r="L359" s="13"/>
    </row>
    <row r="360" spans="1:12" x14ac:dyDescent="0.25">
      <c r="A360" s="46">
        <v>201221460</v>
      </c>
      <c r="B360" s="11" t="s">
        <v>530</v>
      </c>
      <c r="C360" s="11" t="s">
        <v>20</v>
      </c>
      <c r="D360" s="13">
        <v>8730.26</v>
      </c>
      <c r="E360" s="27">
        <v>215.89</v>
      </c>
      <c r="F360" s="27">
        <v>212.89924804329999</v>
      </c>
      <c r="G360" s="13">
        <f t="shared" si="12"/>
        <v>-26110.042177499701</v>
      </c>
      <c r="H360" s="27">
        <v>208.44</v>
      </c>
      <c r="I360" s="13">
        <f t="shared" si="13"/>
        <v>-38930.394822500202</v>
      </c>
      <c r="J360" s="13">
        <f t="shared" si="14"/>
        <v>-65040.436999999903</v>
      </c>
      <c r="L360" s="13"/>
    </row>
    <row r="361" spans="1:12" x14ac:dyDescent="0.25">
      <c r="A361" s="46">
        <v>100267150</v>
      </c>
      <c r="B361" s="11" t="s">
        <v>376</v>
      </c>
      <c r="C361" s="11" t="s">
        <v>20</v>
      </c>
      <c r="D361" s="13">
        <v>13514</v>
      </c>
      <c r="E361" s="27">
        <v>199.82</v>
      </c>
      <c r="F361" s="27">
        <v>205.14314431337527</v>
      </c>
      <c r="G361" s="13">
        <f t="shared" si="12"/>
        <v>71936.972250953535</v>
      </c>
      <c r="H361" s="27">
        <v>205.07</v>
      </c>
      <c r="I361" s="13">
        <f t="shared" si="13"/>
        <v>-988.47225095354054</v>
      </c>
      <c r="J361" s="13">
        <f t="shared" si="14"/>
        <v>70948.5</v>
      </c>
      <c r="L361" s="13"/>
    </row>
    <row r="362" spans="1:12" x14ac:dyDescent="0.25">
      <c r="A362" s="46">
        <v>100289060</v>
      </c>
      <c r="B362" s="11" t="s">
        <v>146</v>
      </c>
      <c r="C362" s="11" t="s">
        <v>20</v>
      </c>
      <c r="D362" s="13">
        <v>19025</v>
      </c>
      <c r="E362" s="27">
        <v>173.93</v>
      </c>
      <c r="F362" s="27">
        <v>174.50519332643</v>
      </c>
      <c r="G362" s="13">
        <f t="shared" si="12"/>
        <v>10943.053035330682</v>
      </c>
      <c r="H362" s="27">
        <v>178.69</v>
      </c>
      <c r="I362" s="13">
        <f t="shared" si="13"/>
        <v>79615.946964669143</v>
      </c>
      <c r="J362" s="13">
        <f t="shared" si="14"/>
        <v>90558.999999999825</v>
      </c>
      <c r="L362" s="13"/>
    </row>
    <row r="363" spans="1:12" x14ac:dyDescent="0.25">
      <c r="A363" s="46">
        <v>100266620</v>
      </c>
      <c r="B363" s="11" t="s">
        <v>39</v>
      </c>
      <c r="C363" s="11" t="s">
        <v>20</v>
      </c>
      <c r="D363" s="13">
        <v>26647</v>
      </c>
      <c r="E363" s="27">
        <v>183.35</v>
      </c>
      <c r="F363" s="27">
        <v>179.73794994792451</v>
      </c>
      <c r="G363" s="13">
        <f t="shared" si="12"/>
        <v>-96250.29773765555</v>
      </c>
      <c r="H363" s="27">
        <v>178.18</v>
      </c>
      <c r="I363" s="13">
        <f t="shared" si="13"/>
        <v>-41514.692262344121</v>
      </c>
      <c r="J363" s="13">
        <f t="shared" si="14"/>
        <v>-137764.98999999967</v>
      </c>
      <c r="L363" s="13"/>
    </row>
    <row r="364" spans="1:12" x14ac:dyDescent="0.25">
      <c r="A364" s="46">
        <v>100288410</v>
      </c>
      <c r="B364" s="11" t="s">
        <v>254</v>
      </c>
      <c r="C364" s="11" t="s">
        <v>20</v>
      </c>
      <c r="D364" s="13">
        <v>9880</v>
      </c>
      <c r="E364" s="27">
        <v>191.57</v>
      </c>
      <c r="F364" s="27">
        <v>193.22052791390627</v>
      </c>
      <c r="G364" s="13">
        <f t="shared" si="12"/>
        <v>16307.215789393984</v>
      </c>
      <c r="H364" s="27">
        <v>187.99</v>
      </c>
      <c r="I364" s="13">
        <f t="shared" si="13"/>
        <v>-51677.615789393829</v>
      </c>
      <c r="J364" s="13">
        <f t="shared" si="14"/>
        <v>-35370.399999999849</v>
      </c>
      <c r="L364" s="13"/>
    </row>
    <row r="365" spans="1:12" x14ac:dyDescent="0.25">
      <c r="A365" s="46">
        <v>100267090</v>
      </c>
      <c r="B365" s="11" t="s">
        <v>60</v>
      </c>
      <c r="C365" s="11" t="s">
        <v>20</v>
      </c>
      <c r="D365" s="13">
        <v>11196</v>
      </c>
      <c r="E365" s="27">
        <v>188.18</v>
      </c>
      <c r="F365" s="27">
        <v>189.07180838230283</v>
      </c>
      <c r="G365" s="13">
        <f t="shared" si="12"/>
        <v>9984.68664826245</v>
      </c>
      <c r="H365" s="27">
        <v>188.68</v>
      </c>
      <c r="I365" s="13">
        <f t="shared" si="13"/>
        <v>-4386.68664826245</v>
      </c>
      <c r="J365" s="13">
        <f t="shared" si="14"/>
        <v>5598</v>
      </c>
      <c r="L365" s="13"/>
    </row>
    <row r="366" spans="1:12" x14ac:dyDescent="0.25">
      <c r="A366" s="46">
        <v>100273140</v>
      </c>
      <c r="B366" s="11" t="s">
        <v>266</v>
      </c>
      <c r="C366" s="11" t="s">
        <v>20</v>
      </c>
      <c r="D366" s="13">
        <v>13382</v>
      </c>
      <c r="E366" s="27">
        <v>182.28</v>
      </c>
      <c r="F366" s="27">
        <v>180.95906331318454</v>
      </c>
      <c r="G366" s="13">
        <f t="shared" si="12"/>
        <v>-17676.774742964451</v>
      </c>
      <c r="H366" s="27">
        <v>180.88</v>
      </c>
      <c r="I366" s="13">
        <f t="shared" si="13"/>
        <v>-1058.0252570356238</v>
      </c>
      <c r="J366" s="13">
        <f t="shared" si="14"/>
        <v>-18734.800000000076</v>
      </c>
      <c r="L366" s="13"/>
    </row>
    <row r="367" spans="1:12" x14ac:dyDescent="0.25">
      <c r="A367" s="46">
        <v>100291210</v>
      </c>
      <c r="B367" s="11" t="s">
        <v>201</v>
      </c>
      <c r="C367" s="11" t="s">
        <v>20</v>
      </c>
      <c r="D367" s="13">
        <v>13528</v>
      </c>
      <c r="E367" s="27">
        <v>183.4</v>
      </c>
      <c r="F367" s="27">
        <v>184.897793486572</v>
      </c>
      <c r="G367" s="13">
        <f t="shared" si="12"/>
        <v>20262.150286345921</v>
      </c>
      <c r="H367" s="27">
        <v>186.9</v>
      </c>
      <c r="I367" s="13">
        <f t="shared" si="13"/>
        <v>27085.849713654079</v>
      </c>
      <c r="J367" s="13">
        <f t="shared" si="14"/>
        <v>47348</v>
      </c>
      <c r="L367" s="13"/>
    </row>
    <row r="368" spans="1:12" x14ac:dyDescent="0.25">
      <c r="A368" s="46">
        <v>100287230</v>
      </c>
      <c r="B368" s="11" t="s">
        <v>120</v>
      </c>
      <c r="C368" s="11" t="s">
        <v>20</v>
      </c>
      <c r="D368" s="13">
        <v>9567</v>
      </c>
      <c r="E368" s="27">
        <v>194.03</v>
      </c>
      <c r="F368" s="27">
        <v>197.27148250184925</v>
      </c>
      <c r="G368" s="13">
        <f t="shared" si="12"/>
        <v>31011.263095191756</v>
      </c>
      <c r="H368" s="27">
        <v>194.46</v>
      </c>
      <c r="I368" s="13">
        <f t="shared" si="13"/>
        <v>-26897.453095191689</v>
      </c>
      <c r="J368" s="13">
        <f t="shared" si="14"/>
        <v>4113.8100000000668</v>
      </c>
      <c r="L368" s="13"/>
    </row>
    <row r="369" spans="1:12" x14ac:dyDescent="0.25">
      <c r="A369" s="46">
        <v>100267240</v>
      </c>
      <c r="B369" s="11" t="s">
        <v>67</v>
      </c>
      <c r="C369" s="11" t="s">
        <v>20</v>
      </c>
      <c r="D369" s="13">
        <v>13219</v>
      </c>
      <c r="E369" s="27">
        <v>188.37</v>
      </c>
      <c r="F369" s="27">
        <v>188.24905098922551</v>
      </c>
      <c r="G369" s="13">
        <f t="shared" si="12"/>
        <v>-1598.824973428056</v>
      </c>
      <c r="H369" s="27">
        <v>187.64</v>
      </c>
      <c r="I369" s="13">
        <f t="shared" si="13"/>
        <v>-8051.0450265721847</v>
      </c>
      <c r="J369" s="13">
        <f t="shared" si="14"/>
        <v>-9649.8700000002409</v>
      </c>
      <c r="L369" s="13"/>
    </row>
    <row r="370" spans="1:12" x14ac:dyDescent="0.25">
      <c r="A370" s="46">
        <v>100266120</v>
      </c>
      <c r="B370" s="11" t="s">
        <v>19</v>
      </c>
      <c r="C370" s="11" t="s">
        <v>20</v>
      </c>
      <c r="D370" s="13">
        <v>12245</v>
      </c>
      <c r="E370" s="27">
        <v>176.41</v>
      </c>
      <c r="F370" s="27">
        <v>178.67587236523644</v>
      </c>
      <c r="G370" s="13">
        <f t="shared" si="12"/>
        <v>27745.607112320296</v>
      </c>
      <c r="H370" s="27">
        <v>178.5</v>
      </c>
      <c r="I370" s="13">
        <f t="shared" si="13"/>
        <v>-2153.557112320254</v>
      </c>
      <c r="J370" s="13">
        <f t="shared" si="14"/>
        <v>25592.050000000043</v>
      </c>
      <c r="L370" s="13"/>
    </row>
    <row r="371" spans="1:12" x14ac:dyDescent="0.25">
      <c r="A371" s="46">
        <v>100289460</v>
      </c>
      <c r="B371" s="11" t="s">
        <v>154</v>
      </c>
      <c r="C371" s="11" t="s">
        <v>20</v>
      </c>
      <c r="D371" s="13">
        <v>13474</v>
      </c>
      <c r="E371" s="27">
        <v>187.3</v>
      </c>
      <c r="F371" s="27">
        <v>186.67479376280039</v>
      </c>
      <c r="G371" s="13">
        <f t="shared" si="12"/>
        <v>-8424.0288400276841</v>
      </c>
      <c r="H371" s="27">
        <v>187.84</v>
      </c>
      <c r="I371" s="13">
        <f t="shared" si="13"/>
        <v>15699.988840027578</v>
      </c>
      <c r="J371" s="13">
        <f t="shared" si="14"/>
        <v>7275.9599999998936</v>
      </c>
      <c r="L371" s="13"/>
    </row>
    <row r="372" spans="1:12" x14ac:dyDescent="0.25">
      <c r="A372" s="46">
        <v>100289680</v>
      </c>
      <c r="B372" s="11" t="s">
        <v>356</v>
      </c>
      <c r="C372" s="11" t="s">
        <v>20</v>
      </c>
      <c r="D372" s="13">
        <v>22044</v>
      </c>
      <c r="E372" s="27">
        <v>179.87</v>
      </c>
      <c r="F372" s="27">
        <v>181.65110157810031</v>
      </c>
      <c r="G372" s="13">
        <f t="shared" si="12"/>
        <v>39262.603187643123</v>
      </c>
      <c r="H372" s="27">
        <v>182.44</v>
      </c>
      <c r="I372" s="13">
        <f t="shared" si="13"/>
        <v>17390.476812356726</v>
      </c>
      <c r="J372" s="13">
        <f t="shared" si="14"/>
        <v>56653.079999999849</v>
      </c>
      <c r="L372" s="13"/>
    </row>
    <row r="373" spans="1:12" x14ac:dyDescent="0.25">
      <c r="A373" s="46">
        <v>100291000</v>
      </c>
      <c r="B373" s="11" t="s">
        <v>194</v>
      </c>
      <c r="C373" s="11" t="s">
        <v>20</v>
      </c>
      <c r="D373" s="13">
        <v>15204</v>
      </c>
      <c r="E373" s="27">
        <v>175.2</v>
      </c>
      <c r="F373" s="27">
        <v>173.98312335734113</v>
      </c>
      <c r="G373" s="13">
        <f t="shared" si="12"/>
        <v>-18501.392474985314</v>
      </c>
      <c r="H373" s="27">
        <v>172.47</v>
      </c>
      <c r="I373" s="13">
        <f t="shared" si="13"/>
        <v>-23005.527525014531</v>
      </c>
      <c r="J373" s="13">
        <f t="shared" si="14"/>
        <v>-41506.919999999845</v>
      </c>
      <c r="L373" s="13"/>
    </row>
    <row r="374" spans="1:12" x14ac:dyDescent="0.25">
      <c r="A374" s="46">
        <v>100288690</v>
      </c>
      <c r="B374" s="11" t="s">
        <v>258</v>
      </c>
      <c r="C374" s="11" t="s">
        <v>20</v>
      </c>
      <c r="D374" s="13">
        <v>17157</v>
      </c>
      <c r="E374" s="27">
        <v>202.6</v>
      </c>
      <c r="F374" s="27">
        <v>202.54435765042015</v>
      </c>
      <c r="G374" s="13">
        <f t="shared" si="12"/>
        <v>-954.65579174133654</v>
      </c>
      <c r="H374" s="27">
        <v>203.66</v>
      </c>
      <c r="I374" s="13">
        <f t="shared" si="13"/>
        <v>19141.075791741376</v>
      </c>
      <c r="J374" s="13">
        <f t="shared" si="14"/>
        <v>18186.420000000038</v>
      </c>
      <c r="L374" s="13"/>
    </row>
    <row r="375" spans="1:12" x14ac:dyDescent="0.25">
      <c r="A375" s="46">
        <v>100266220</v>
      </c>
      <c r="B375" s="11" t="s">
        <v>21</v>
      </c>
      <c r="C375" s="11" t="s">
        <v>20</v>
      </c>
      <c r="D375" s="13">
        <v>13601</v>
      </c>
      <c r="E375" s="27">
        <v>210.41</v>
      </c>
      <c r="F375" s="27">
        <v>206.5052729120867</v>
      </c>
      <c r="G375" s="13">
        <f t="shared" si="12"/>
        <v>-53108.193122708806</v>
      </c>
      <c r="H375" s="27">
        <v>204.87</v>
      </c>
      <c r="I375" s="13">
        <f t="shared" si="13"/>
        <v>-22241.346877291086</v>
      </c>
      <c r="J375" s="13">
        <f t="shared" si="14"/>
        <v>-75349.539999999892</v>
      </c>
      <c r="L375" s="13"/>
    </row>
    <row r="376" spans="1:12" x14ac:dyDescent="0.25">
      <c r="A376" s="46">
        <v>100270890</v>
      </c>
      <c r="B376" s="11" t="s">
        <v>221</v>
      </c>
      <c r="C376" s="11" t="s">
        <v>20</v>
      </c>
      <c r="D376" s="13">
        <v>18751</v>
      </c>
      <c r="E376" s="27">
        <v>174.01</v>
      </c>
      <c r="F376" s="27">
        <v>176.55761783945184</v>
      </c>
      <c r="G376" s="13">
        <f t="shared" si="12"/>
        <v>47770.382107561556</v>
      </c>
      <c r="H376" s="27">
        <v>176.64</v>
      </c>
      <c r="I376" s="13">
        <f t="shared" si="13"/>
        <v>1544.7478924383577</v>
      </c>
      <c r="J376" s="13">
        <f t="shared" si="14"/>
        <v>49315.129999999917</v>
      </c>
      <c r="L376" s="13"/>
    </row>
    <row r="377" spans="1:12" x14ac:dyDescent="0.25">
      <c r="A377" s="46">
        <v>100266960</v>
      </c>
      <c r="B377" s="11" t="s">
        <v>339</v>
      </c>
      <c r="C377" s="11" t="s">
        <v>20</v>
      </c>
      <c r="D377" s="13">
        <v>26546</v>
      </c>
      <c r="E377" s="27">
        <v>185.02</v>
      </c>
      <c r="F377" s="27">
        <v>183.82779544042003</v>
      </c>
      <c r="G377" s="13">
        <f t="shared" si="12"/>
        <v>-31648.262238610077</v>
      </c>
      <c r="H377" s="27">
        <v>180.42</v>
      </c>
      <c r="I377" s="13">
        <f t="shared" si="13"/>
        <v>-90463.337761390532</v>
      </c>
      <c r="J377" s="13">
        <f t="shared" si="14"/>
        <v>-122111.60000000062</v>
      </c>
      <c r="L377" s="13"/>
    </row>
    <row r="378" spans="1:12" x14ac:dyDescent="0.25">
      <c r="A378" s="46">
        <v>100289140</v>
      </c>
      <c r="B378" s="11" t="s">
        <v>149</v>
      </c>
      <c r="C378" s="11" t="s">
        <v>20</v>
      </c>
      <c r="D378" s="13">
        <v>8565</v>
      </c>
      <c r="E378" s="27">
        <v>188.48</v>
      </c>
      <c r="F378" s="27">
        <v>189.3144091999701</v>
      </c>
      <c r="G378" s="13">
        <f t="shared" si="12"/>
        <v>7146.7147977439981</v>
      </c>
      <c r="H378" s="27">
        <v>189.16</v>
      </c>
      <c r="I378" s="13">
        <f t="shared" si="13"/>
        <v>-1322.5147977439392</v>
      </c>
      <c r="J378" s="13">
        <f t="shared" si="14"/>
        <v>5824.2000000000589</v>
      </c>
      <c r="L378" s="13"/>
    </row>
    <row r="379" spans="1:12" x14ac:dyDescent="0.25">
      <c r="A379" s="46">
        <v>100291110</v>
      </c>
      <c r="B379" s="11" t="s">
        <v>197</v>
      </c>
      <c r="C379" s="11" t="s">
        <v>20</v>
      </c>
      <c r="D379" s="13">
        <v>16133</v>
      </c>
      <c r="E379" s="27">
        <v>196.84</v>
      </c>
      <c r="F379" s="27">
        <v>194.36091249333944</v>
      </c>
      <c r="G379" s="13">
        <f t="shared" si="12"/>
        <v>-39995.118744954852</v>
      </c>
      <c r="H379" s="27">
        <v>193.82</v>
      </c>
      <c r="I379" s="13">
        <f t="shared" si="13"/>
        <v>-8726.5412550453148</v>
      </c>
      <c r="J379" s="13">
        <f t="shared" si="14"/>
        <v>-48721.660000000164</v>
      </c>
      <c r="L379" s="13"/>
    </row>
    <row r="380" spans="1:12" x14ac:dyDescent="0.25">
      <c r="A380" s="46">
        <v>100267110</v>
      </c>
      <c r="B380" s="11" t="s">
        <v>61</v>
      </c>
      <c r="C380" s="11" t="s">
        <v>20</v>
      </c>
      <c r="D380" s="13">
        <v>10533</v>
      </c>
      <c r="E380" s="27">
        <v>178</v>
      </c>
      <c r="F380" s="27">
        <v>179.98022548170971</v>
      </c>
      <c r="G380" s="13">
        <f t="shared" si="12"/>
        <v>20857.714998848369</v>
      </c>
      <c r="H380" s="27">
        <v>176.61</v>
      </c>
      <c r="I380" s="13">
        <f t="shared" si="13"/>
        <v>-35498.584998848222</v>
      </c>
      <c r="J380" s="13">
        <f t="shared" si="14"/>
        <v>-14640.869999999853</v>
      </c>
      <c r="L380" s="13"/>
    </row>
    <row r="381" spans="1:12" x14ac:dyDescent="0.25">
      <c r="A381" s="46">
        <v>100288670</v>
      </c>
      <c r="B381" s="11" t="s">
        <v>259</v>
      </c>
      <c r="C381" s="11" t="s">
        <v>20</v>
      </c>
      <c r="D381" s="13">
        <v>15972</v>
      </c>
      <c r="E381" s="27">
        <v>198.58</v>
      </c>
      <c r="F381" s="27">
        <v>197.3091488784047</v>
      </c>
      <c r="G381" s="13">
        <f t="shared" si="12"/>
        <v>-20298.03411412035</v>
      </c>
      <c r="H381" s="27">
        <v>198.24</v>
      </c>
      <c r="I381" s="13">
        <f t="shared" si="13"/>
        <v>14867.554114120298</v>
      </c>
      <c r="J381" s="13">
        <f t="shared" si="14"/>
        <v>-5430.4800000000523</v>
      </c>
      <c r="L381" s="13"/>
    </row>
    <row r="382" spans="1:12" x14ac:dyDescent="0.25">
      <c r="A382" s="46">
        <v>100275400</v>
      </c>
      <c r="B382" s="11" t="s">
        <v>247</v>
      </c>
      <c r="C382" s="11" t="s">
        <v>20</v>
      </c>
      <c r="D382" s="13">
        <v>21043</v>
      </c>
      <c r="E382" s="27">
        <v>186.73</v>
      </c>
      <c r="F382" s="27">
        <v>189.34256863382748</v>
      </c>
      <c r="G382" s="13">
        <f t="shared" ref="G382:G457" si="15">(F382-E382)*D382</f>
        <v>54976.281761631937</v>
      </c>
      <c r="H382" s="27">
        <v>189.97</v>
      </c>
      <c r="I382" s="13">
        <f t="shared" ref="I382:I457" si="16">(H382-F382)*D382</f>
        <v>13203.038238368254</v>
      </c>
      <c r="J382" s="13">
        <f t="shared" ref="J382:J457" si="17">G382+I382</f>
        <v>68179.320000000196</v>
      </c>
      <c r="L382" s="13"/>
    </row>
    <row r="383" spans="1:12" x14ac:dyDescent="0.25">
      <c r="A383" s="46">
        <v>100267390</v>
      </c>
      <c r="B383" s="11" t="s">
        <v>385</v>
      </c>
      <c r="C383" s="11" t="s">
        <v>20</v>
      </c>
      <c r="D383" s="13">
        <v>8875</v>
      </c>
      <c r="E383" s="27">
        <v>185.77</v>
      </c>
      <c r="F383" s="27">
        <v>190.89153220685748</v>
      </c>
      <c r="G383" s="13">
        <f t="shared" si="15"/>
        <v>45453.598335860013</v>
      </c>
      <c r="H383" s="27">
        <v>193.08</v>
      </c>
      <c r="I383" s="13">
        <f t="shared" si="16"/>
        <v>19422.651664140005</v>
      </c>
      <c r="J383" s="13">
        <f t="shared" si="17"/>
        <v>64876.250000000015</v>
      </c>
      <c r="L383" s="13"/>
    </row>
    <row r="384" spans="1:12" x14ac:dyDescent="0.25">
      <c r="A384" s="46">
        <v>100274810</v>
      </c>
      <c r="B384" s="11" t="s">
        <v>357</v>
      </c>
      <c r="C384" s="11" t="s">
        <v>20</v>
      </c>
      <c r="D384" s="13">
        <v>14314</v>
      </c>
      <c r="E384" s="27">
        <v>173.42</v>
      </c>
      <c r="F384" s="27">
        <v>174.72058394747557</v>
      </c>
      <c r="G384" s="13">
        <f t="shared" si="15"/>
        <v>18616.558624165558</v>
      </c>
      <c r="H384" s="27">
        <v>172.24</v>
      </c>
      <c r="I384" s="13">
        <f t="shared" si="16"/>
        <v>-35507.078624165246</v>
      </c>
      <c r="J384" s="13">
        <f t="shared" si="17"/>
        <v>-16890.519999999688</v>
      </c>
      <c r="L384" s="13"/>
    </row>
    <row r="385" spans="1:12" x14ac:dyDescent="0.25">
      <c r="A385" s="46">
        <v>100273930</v>
      </c>
      <c r="B385" s="11" t="s">
        <v>228</v>
      </c>
      <c r="C385" s="11" t="s">
        <v>20</v>
      </c>
      <c r="D385" s="13">
        <v>14641</v>
      </c>
      <c r="E385" s="27">
        <v>189.22</v>
      </c>
      <c r="F385" s="27">
        <v>188.78695421514422</v>
      </c>
      <c r="G385" s="13">
        <f t="shared" si="15"/>
        <v>-6340.2233360734526</v>
      </c>
      <c r="H385" s="27">
        <v>188.82</v>
      </c>
      <c r="I385" s="13">
        <f t="shared" si="16"/>
        <v>483.82333607336966</v>
      </c>
      <c r="J385" s="13">
        <f t="shared" si="17"/>
        <v>-5856.4000000000833</v>
      </c>
      <c r="L385" s="13"/>
    </row>
    <row r="386" spans="1:12" x14ac:dyDescent="0.25">
      <c r="A386" s="46">
        <v>100291380</v>
      </c>
      <c r="B386" s="11" t="s">
        <v>364</v>
      </c>
      <c r="C386" s="11" t="s">
        <v>20</v>
      </c>
      <c r="D386" s="13">
        <v>17876</v>
      </c>
      <c r="E386" s="27">
        <v>187.2</v>
      </c>
      <c r="F386" s="27">
        <v>190.71995539332903</v>
      </c>
      <c r="G386" s="13">
        <f t="shared" si="15"/>
        <v>62922.722611149948</v>
      </c>
      <c r="H386" s="27">
        <v>191.93</v>
      </c>
      <c r="I386" s="13">
        <f t="shared" si="16"/>
        <v>21630.757388850376</v>
      </c>
      <c r="J386" s="13">
        <f t="shared" si="17"/>
        <v>84553.480000000331</v>
      </c>
      <c r="L386" s="13"/>
    </row>
    <row r="387" spans="1:12" x14ac:dyDescent="0.25">
      <c r="A387" s="46">
        <v>100267450</v>
      </c>
      <c r="B387" s="11" t="s">
        <v>394</v>
      </c>
      <c r="C387" s="11" t="s">
        <v>20</v>
      </c>
      <c r="D387" s="13">
        <v>11067</v>
      </c>
      <c r="E387" s="27">
        <v>185.59</v>
      </c>
      <c r="F387" s="27">
        <v>188.11824864662393</v>
      </c>
      <c r="G387" s="13">
        <f t="shared" si="15"/>
        <v>27980.127772186945</v>
      </c>
      <c r="H387" s="27">
        <v>182.98</v>
      </c>
      <c r="I387" s="13">
        <f t="shared" si="16"/>
        <v>-56864.997772187096</v>
      </c>
      <c r="J387" s="13">
        <f t="shared" si="17"/>
        <v>-28884.870000000152</v>
      </c>
      <c r="L387" s="13"/>
    </row>
    <row r="388" spans="1:12" x14ac:dyDescent="0.25">
      <c r="A388" s="46">
        <v>100266350</v>
      </c>
      <c r="B388" s="11" t="s">
        <v>426</v>
      </c>
      <c r="C388" s="11" t="s">
        <v>20</v>
      </c>
      <c r="D388" s="13">
        <v>29830</v>
      </c>
      <c r="E388" s="27">
        <v>191.14</v>
      </c>
      <c r="F388" s="27">
        <v>189.65529747485513</v>
      </c>
      <c r="G388" s="13">
        <f t="shared" si="15"/>
        <v>-44288.676325070999</v>
      </c>
      <c r="H388" s="27">
        <v>186.3</v>
      </c>
      <c r="I388" s="13">
        <f t="shared" si="16"/>
        <v>-100088.52367492825</v>
      </c>
      <c r="J388" s="13">
        <f t="shared" si="17"/>
        <v>-144377.19999999925</v>
      </c>
      <c r="L388" s="13"/>
    </row>
    <row r="389" spans="1:12" x14ac:dyDescent="0.25">
      <c r="A389" s="46">
        <v>100290220</v>
      </c>
      <c r="B389" s="11" t="s">
        <v>267</v>
      </c>
      <c r="C389" s="11" t="s">
        <v>20</v>
      </c>
      <c r="D389" s="13">
        <v>15776.89</v>
      </c>
      <c r="E389" s="27">
        <v>178.56</v>
      </c>
      <c r="F389" s="27">
        <v>179.06096787501727</v>
      </c>
      <c r="G389" s="13">
        <f t="shared" si="15"/>
        <v>7903.7150576811664</v>
      </c>
      <c r="H389" s="27">
        <v>177.53</v>
      </c>
      <c r="I389" s="13">
        <f t="shared" si="16"/>
        <v>-24153.911757681184</v>
      </c>
      <c r="J389" s="13">
        <f t="shared" si="17"/>
        <v>-16250.196700000019</v>
      </c>
      <c r="L389" s="13"/>
    </row>
    <row r="390" spans="1:12" x14ac:dyDescent="0.25">
      <c r="A390" s="46">
        <v>100267810</v>
      </c>
      <c r="B390" s="11" t="s">
        <v>428</v>
      </c>
      <c r="C390" s="11" t="s">
        <v>20</v>
      </c>
      <c r="D390" s="13">
        <v>7997.61</v>
      </c>
      <c r="E390" s="27">
        <v>180.57</v>
      </c>
      <c r="F390" s="27">
        <v>184.33652246092703</v>
      </c>
      <c r="G390" s="13">
        <f t="shared" si="15"/>
        <v>30123.177698734668</v>
      </c>
      <c r="H390" s="27">
        <v>185.97</v>
      </c>
      <c r="I390" s="13">
        <f t="shared" si="16"/>
        <v>13063.916301265377</v>
      </c>
      <c r="J390" s="13">
        <f t="shared" si="17"/>
        <v>43187.094000000041</v>
      </c>
      <c r="L390" s="13"/>
    </row>
    <row r="391" spans="1:12" x14ac:dyDescent="0.25">
      <c r="A391" s="46">
        <v>100266980</v>
      </c>
      <c r="B391" s="11" t="s">
        <v>56</v>
      </c>
      <c r="C391" s="11" t="s">
        <v>20</v>
      </c>
      <c r="D391" s="13">
        <v>27127</v>
      </c>
      <c r="E391" s="27">
        <v>195.67</v>
      </c>
      <c r="F391" s="27">
        <v>193.83150177946141</v>
      </c>
      <c r="G391" s="13">
        <f t="shared" si="15"/>
        <v>-49872.941228550124</v>
      </c>
      <c r="H391" s="27">
        <v>193.7</v>
      </c>
      <c r="I391" s="13">
        <f t="shared" si="16"/>
        <v>-3567.2487714498425</v>
      </c>
      <c r="J391" s="13">
        <f t="shared" si="17"/>
        <v>-53440.189999999966</v>
      </c>
      <c r="L391" s="13"/>
    </row>
    <row r="392" spans="1:12" x14ac:dyDescent="0.25">
      <c r="A392" s="46">
        <v>100290380</v>
      </c>
      <c r="B392" s="11" t="s">
        <v>171</v>
      </c>
      <c r="C392" s="11" t="s">
        <v>20</v>
      </c>
      <c r="D392" s="13">
        <v>17990</v>
      </c>
      <c r="E392" s="27">
        <v>179.54</v>
      </c>
      <c r="F392" s="27">
        <v>180.29403183499224</v>
      </c>
      <c r="G392" s="13">
        <f t="shared" si="15"/>
        <v>13565.032711510528</v>
      </c>
      <c r="H392" s="27">
        <v>181.77</v>
      </c>
      <c r="I392" s="13">
        <f t="shared" si="16"/>
        <v>26552.6672884898</v>
      </c>
      <c r="J392" s="13">
        <f t="shared" si="17"/>
        <v>40117.700000000332</v>
      </c>
      <c r="L392" s="13"/>
    </row>
    <row r="393" spans="1:12" x14ac:dyDescent="0.25">
      <c r="A393" s="46">
        <v>100273830</v>
      </c>
      <c r="B393" s="11" t="s">
        <v>220</v>
      </c>
      <c r="C393" s="11" t="s">
        <v>20</v>
      </c>
      <c r="D393" s="13">
        <v>16374</v>
      </c>
      <c r="E393" s="27">
        <v>186.87</v>
      </c>
      <c r="F393" s="27">
        <v>187.8994076741661</v>
      </c>
      <c r="G393" s="13">
        <f t="shared" si="15"/>
        <v>16855.52125679563</v>
      </c>
      <c r="H393" s="27">
        <v>190.77</v>
      </c>
      <c r="I393" s="13">
        <f t="shared" si="16"/>
        <v>47003.07874320446</v>
      </c>
      <c r="J393" s="13">
        <f t="shared" si="17"/>
        <v>63858.600000000093</v>
      </c>
      <c r="L393" s="13"/>
    </row>
    <row r="394" spans="1:12" x14ac:dyDescent="0.25">
      <c r="A394" s="46">
        <v>100267050</v>
      </c>
      <c r="B394" s="11" t="s">
        <v>366</v>
      </c>
      <c r="C394" s="11" t="s">
        <v>20</v>
      </c>
      <c r="D394" s="13">
        <v>16535</v>
      </c>
      <c r="E394" s="27">
        <v>196.33</v>
      </c>
      <c r="F394" s="27">
        <v>192.93286266943775</v>
      </c>
      <c r="G394" s="13">
        <f t="shared" si="15"/>
        <v>-56171.665760846954</v>
      </c>
      <c r="H394" s="27">
        <v>191.67</v>
      </c>
      <c r="I394" s="13">
        <f t="shared" si="16"/>
        <v>-20881.434239153459</v>
      </c>
      <c r="J394" s="13">
        <f t="shared" si="17"/>
        <v>-77053.100000000413</v>
      </c>
      <c r="L394" s="13"/>
    </row>
    <row r="395" spans="1:12" x14ac:dyDescent="0.25">
      <c r="A395" s="46">
        <v>100288730</v>
      </c>
      <c r="B395" s="11" t="s">
        <v>138</v>
      </c>
      <c r="C395" s="11" t="s">
        <v>20</v>
      </c>
      <c r="D395" s="13">
        <v>8136</v>
      </c>
      <c r="E395" s="27">
        <v>198.49</v>
      </c>
      <c r="F395" s="27">
        <v>199.02</v>
      </c>
      <c r="G395" s="13">
        <f t="shared" si="15"/>
        <v>4312.080000000009</v>
      </c>
      <c r="H395" s="27">
        <v>199.38</v>
      </c>
      <c r="I395" s="13">
        <f t="shared" si="16"/>
        <v>2928.95999999988</v>
      </c>
      <c r="J395" s="13">
        <f t="shared" si="17"/>
        <v>7241.039999999889</v>
      </c>
      <c r="L395" s="13"/>
    </row>
    <row r="396" spans="1:12" x14ac:dyDescent="0.25">
      <c r="A396" s="46">
        <v>100267650</v>
      </c>
      <c r="B396" s="11" t="s">
        <v>412</v>
      </c>
      <c r="C396" s="11" t="s">
        <v>20</v>
      </c>
      <c r="D396" s="13">
        <v>35705</v>
      </c>
      <c r="E396" s="27">
        <v>195.61</v>
      </c>
      <c r="F396" s="27">
        <v>194.96907836961094</v>
      </c>
      <c r="G396" s="13">
        <f t="shared" si="15"/>
        <v>-22884.106813041853</v>
      </c>
      <c r="H396" s="27">
        <v>194.21</v>
      </c>
      <c r="I396" s="13">
        <f t="shared" si="16"/>
        <v>-27102.89318695835</v>
      </c>
      <c r="J396" s="13">
        <f t="shared" si="17"/>
        <v>-49987.000000000204</v>
      </c>
      <c r="L396" s="13"/>
    </row>
    <row r="397" spans="1:12" s="11" customFormat="1" x14ac:dyDescent="0.25">
      <c r="A397" s="48"/>
      <c r="B397" s="35"/>
      <c r="C397" s="36" t="s">
        <v>592</v>
      </c>
      <c r="D397" s="42">
        <f>SUBTOTAL(9,D360:D396)</f>
        <v>592200.76</v>
      </c>
      <c r="E397" s="44"/>
      <c r="F397" s="44"/>
      <c r="G397" s="42">
        <f>SUBTOTAL(9,G360:G396)</f>
        <v>91813.940717032485</v>
      </c>
      <c r="H397" s="44"/>
      <c r="I397" s="42">
        <f>SUBTOTAL(9,I360:I396)</f>
        <v>-305447.35041703179</v>
      </c>
      <c r="J397" s="42">
        <f>SUBTOTAL(9,J360:J396)</f>
        <v>-213633.40969999935</v>
      </c>
      <c r="K397" s="13"/>
      <c r="L397" s="13"/>
    </row>
    <row r="398" spans="1:12" s="11" customFormat="1" ht="3" customHeight="1" x14ac:dyDescent="0.25">
      <c r="A398" s="46"/>
      <c r="C398" s="33"/>
      <c r="D398" s="39"/>
      <c r="E398" s="45"/>
      <c r="F398" s="45"/>
      <c r="G398" s="39"/>
      <c r="H398" s="45"/>
      <c r="I398" s="39"/>
      <c r="J398" s="39"/>
      <c r="K398" s="13"/>
      <c r="L398" s="13"/>
    </row>
    <row r="399" spans="1:12" x14ac:dyDescent="0.25">
      <c r="A399" s="46">
        <v>201256070</v>
      </c>
      <c r="B399" s="11" t="s">
        <v>408</v>
      </c>
      <c r="C399" s="11" t="s">
        <v>540</v>
      </c>
      <c r="D399" s="13">
        <v>2109.5033599999997</v>
      </c>
      <c r="E399" s="27">
        <v>180.37</v>
      </c>
      <c r="F399" s="27">
        <v>171.14000000000001</v>
      </c>
      <c r="G399" s="13">
        <f t="shared" si="15"/>
        <v>-19470.716012799974</v>
      </c>
      <c r="H399" s="27">
        <v>177.72</v>
      </c>
      <c r="I399" s="13">
        <f t="shared" si="16"/>
        <v>13880.532108799964</v>
      </c>
      <c r="J399" s="13">
        <f t="shared" si="17"/>
        <v>-5590.1839040000104</v>
      </c>
      <c r="L399" s="13"/>
    </row>
    <row r="400" spans="1:12" s="11" customFormat="1" x14ac:dyDescent="0.25">
      <c r="A400" s="48"/>
      <c r="B400" s="35"/>
      <c r="C400" s="36" t="s">
        <v>593</v>
      </c>
      <c r="D400" s="42">
        <f>SUBTOTAL(9,D399:D399)</f>
        <v>2109.5033599999997</v>
      </c>
      <c r="E400" s="44"/>
      <c r="F400" s="44"/>
      <c r="G400" s="42">
        <f>SUBTOTAL(9,G399:G399)</f>
        <v>-19470.716012799974</v>
      </c>
      <c r="H400" s="44"/>
      <c r="I400" s="42">
        <f>SUBTOTAL(9,I399:I399)</f>
        <v>13880.532108799964</v>
      </c>
      <c r="J400" s="42">
        <f>SUBTOTAL(9,J399:J399)</f>
        <v>-5590.1839040000104</v>
      </c>
      <c r="K400" s="13"/>
      <c r="L400" s="13"/>
    </row>
    <row r="401" spans="1:12" s="11" customFormat="1" ht="3" customHeight="1" x14ac:dyDescent="0.25">
      <c r="A401" s="46"/>
      <c r="C401" s="33"/>
      <c r="D401" s="39"/>
      <c r="E401" s="45"/>
      <c r="F401" s="45"/>
      <c r="G401" s="39"/>
      <c r="H401" s="45"/>
      <c r="I401" s="39"/>
      <c r="J401" s="39"/>
      <c r="K401" s="13"/>
      <c r="L401" s="13"/>
    </row>
    <row r="402" spans="1:12" x14ac:dyDescent="0.25">
      <c r="A402" s="46">
        <v>100267040</v>
      </c>
      <c r="B402" s="11" t="s">
        <v>58</v>
      </c>
      <c r="C402" s="11" t="s">
        <v>59</v>
      </c>
      <c r="D402" s="13">
        <v>19026</v>
      </c>
      <c r="E402" s="27">
        <v>192.38</v>
      </c>
      <c r="F402" s="27">
        <v>198.52919972753534</v>
      </c>
      <c r="G402" s="13">
        <f t="shared" si="15"/>
        <v>116994.67401608751</v>
      </c>
      <c r="H402" s="27">
        <v>199.2</v>
      </c>
      <c r="I402" s="13">
        <f t="shared" si="16"/>
        <v>12762.64598391236</v>
      </c>
      <c r="J402" s="13">
        <f t="shared" si="17"/>
        <v>129757.31999999986</v>
      </c>
      <c r="L402" s="13"/>
    </row>
    <row r="403" spans="1:12" s="11" customFormat="1" x14ac:dyDescent="0.25">
      <c r="A403" s="48"/>
      <c r="B403" s="35"/>
      <c r="C403" s="36" t="s">
        <v>594</v>
      </c>
      <c r="D403" s="42">
        <f>SUBTOTAL(9,D402:D402)</f>
        <v>19026</v>
      </c>
      <c r="E403" s="44"/>
      <c r="F403" s="44"/>
      <c r="G403" s="42">
        <f>SUBTOTAL(9,G402:G402)</f>
        <v>116994.67401608751</v>
      </c>
      <c r="H403" s="44"/>
      <c r="I403" s="42">
        <f>SUBTOTAL(9,I402:I402)</f>
        <v>12762.64598391236</v>
      </c>
      <c r="J403" s="42">
        <f>SUBTOTAL(9,J402:J402)</f>
        <v>129757.31999999986</v>
      </c>
      <c r="K403" s="13"/>
      <c r="L403" s="13"/>
    </row>
    <row r="404" spans="1:12" s="11" customFormat="1" ht="3" customHeight="1" x14ac:dyDescent="0.25">
      <c r="A404" s="46"/>
      <c r="C404" s="33"/>
      <c r="D404" s="39"/>
      <c r="E404" s="45"/>
      <c r="F404" s="45"/>
      <c r="G404" s="39"/>
      <c r="H404" s="45"/>
      <c r="I404" s="39"/>
      <c r="J404" s="39"/>
      <c r="K404" s="13"/>
      <c r="L404" s="13"/>
    </row>
    <row r="405" spans="1:12" x14ac:dyDescent="0.25">
      <c r="A405" s="46">
        <v>100266430</v>
      </c>
      <c r="B405" s="11" t="s">
        <v>31</v>
      </c>
      <c r="C405" s="11" t="s">
        <v>32</v>
      </c>
      <c r="D405" s="13">
        <v>18310</v>
      </c>
      <c r="E405" s="27">
        <v>197.62</v>
      </c>
      <c r="F405" s="27">
        <v>196.81031190504038</v>
      </c>
      <c r="G405" s="13">
        <f t="shared" si="15"/>
        <v>-14825.389018710743</v>
      </c>
      <c r="H405" s="27">
        <v>195.53</v>
      </c>
      <c r="I405" s="13">
        <f t="shared" si="16"/>
        <v>-23442.510981289321</v>
      </c>
      <c r="J405" s="13">
        <f t="shared" si="17"/>
        <v>-38267.900000000067</v>
      </c>
      <c r="L405" s="13"/>
    </row>
    <row r="406" spans="1:12" s="11" customFormat="1" x14ac:dyDescent="0.25">
      <c r="A406" s="48"/>
      <c r="B406" s="35"/>
      <c r="C406" s="36" t="s">
        <v>595</v>
      </c>
      <c r="D406" s="42">
        <f>SUBTOTAL(9,D405:D405)</f>
        <v>18310</v>
      </c>
      <c r="E406" s="44"/>
      <c r="F406" s="44"/>
      <c r="G406" s="42">
        <f>SUBTOTAL(9,G405:G405)</f>
        <v>-14825.389018710743</v>
      </c>
      <c r="H406" s="44"/>
      <c r="I406" s="42">
        <f>SUBTOTAL(9,I405:I405)</f>
        <v>-23442.510981289321</v>
      </c>
      <c r="J406" s="42">
        <f>SUBTOTAL(9,J405:J405)</f>
        <v>-38267.900000000067</v>
      </c>
      <c r="K406" s="13"/>
      <c r="L406" s="13"/>
    </row>
    <row r="407" spans="1:12" s="11" customFormat="1" ht="3" customHeight="1" x14ac:dyDescent="0.25">
      <c r="A407" s="46"/>
      <c r="C407" s="33"/>
      <c r="D407" s="39"/>
      <c r="E407" s="45"/>
      <c r="F407" s="45"/>
      <c r="G407" s="39"/>
      <c r="H407" s="45"/>
      <c r="I407" s="39"/>
      <c r="J407" s="39"/>
      <c r="K407" s="13"/>
      <c r="L407" s="13"/>
    </row>
    <row r="408" spans="1:12" x14ac:dyDescent="0.25">
      <c r="A408" s="46">
        <v>100275370</v>
      </c>
      <c r="B408" s="11" t="s">
        <v>237</v>
      </c>
      <c r="C408" s="11" t="s">
        <v>89</v>
      </c>
      <c r="D408" s="13">
        <v>29284</v>
      </c>
      <c r="E408" s="27">
        <v>189.99</v>
      </c>
      <c r="F408" s="27">
        <v>191.78220573564164</v>
      </c>
      <c r="G408" s="13">
        <f t="shared" si="15"/>
        <v>52482.952762529501</v>
      </c>
      <c r="H408" s="27">
        <v>189.2</v>
      </c>
      <c r="I408" s="13">
        <f t="shared" si="16"/>
        <v>-75617.312762530099</v>
      </c>
      <c r="J408" s="13">
        <f t="shared" si="17"/>
        <v>-23134.360000000597</v>
      </c>
      <c r="L408" s="13"/>
    </row>
    <row r="409" spans="1:12" x14ac:dyDescent="0.25">
      <c r="A409" s="46">
        <v>100287460</v>
      </c>
      <c r="B409" s="11" t="s">
        <v>123</v>
      </c>
      <c r="C409" s="11" t="s">
        <v>89</v>
      </c>
      <c r="D409" s="13">
        <v>15899</v>
      </c>
      <c r="E409" s="27">
        <v>161.44</v>
      </c>
      <c r="F409" s="27">
        <v>163.87670821807293</v>
      </c>
      <c r="G409" s="13">
        <f t="shared" si="15"/>
        <v>38741.223959141622</v>
      </c>
      <c r="H409" s="27">
        <v>166.18</v>
      </c>
      <c r="I409" s="13">
        <f t="shared" si="16"/>
        <v>36620.036040858518</v>
      </c>
      <c r="J409" s="13">
        <f t="shared" si="17"/>
        <v>75361.26000000014</v>
      </c>
      <c r="L409" s="13"/>
    </row>
    <row r="410" spans="1:12" x14ac:dyDescent="0.25">
      <c r="A410" s="46">
        <v>100291260</v>
      </c>
      <c r="B410" s="11" t="s">
        <v>204</v>
      </c>
      <c r="C410" s="11" t="s">
        <v>89</v>
      </c>
      <c r="D410" s="13">
        <v>21137</v>
      </c>
      <c r="E410" s="27">
        <v>184.58</v>
      </c>
      <c r="F410" s="27">
        <v>189.21294405273616</v>
      </c>
      <c r="G410" s="13">
        <f t="shared" si="15"/>
        <v>97926.538442684003</v>
      </c>
      <c r="H410" s="27">
        <v>189.56</v>
      </c>
      <c r="I410" s="13">
        <f t="shared" si="16"/>
        <v>7335.7215573157846</v>
      </c>
      <c r="J410" s="13">
        <f t="shared" si="17"/>
        <v>105262.25999999979</v>
      </c>
      <c r="L410" s="13"/>
    </row>
    <row r="411" spans="1:12" x14ac:dyDescent="0.25">
      <c r="A411" s="46">
        <v>100273740</v>
      </c>
      <c r="B411" s="11" t="s">
        <v>375</v>
      </c>
      <c r="C411" s="11" t="s">
        <v>89</v>
      </c>
      <c r="D411" s="13">
        <v>15951</v>
      </c>
      <c r="E411" s="27">
        <v>169.21</v>
      </c>
      <c r="F411" s="27">
        <v>168.15144798054411</v>
      </c>
      <c r="G411" s="13">
        <f t="shared" si="15"/>
        <v>-16884.963262341098</v>
      </c>
      <c r="H411" s="27">
        <v>170.96</v>
      </c>
      <c r="I411" s="13">
        <f t="shared" si="16"/>
        <v>44799.213262341102</v>
      </c>
      <c r="J411" s="13">
        <f t="shared" si="17"/>
        <v>27914.250000000004</v>
      </c>
      <c r="L411" s="13"/>
    </row>
    <row r="412" spans="1:12" x14ac:dyDescent="0.25">
      <c r="A412" s="46">
        <v>100267740</v>
      </c>
      <c r="B412" s="11" t="s">
        <v>420</v>
      </c>
      <c r="C412" s="11" t="s">
        <v>89</v>
      </c>
      <c r="D412" s="13">
        <v>19971</v>
      </c>
      <c r="E412" s="27">
        <v>174.91</v>
      </c>
      <c r="F412" s="27">
        <v>179.63318709559351</v>
      </c>
      <c r="G412" s="13">
        <f t="shared" si="15"/>
        <v>94326.769486098114</v>
      </c>
      <c r="H412" s="27">
        <v>181.37</v>
      </c>
      <c r="I412" s="13">
        <f t="shared" si="16"/>
        <v>34685.890513902043</v>
      </c>
      <c r="J412" s="13">
        <f t="shared" si="17"/>
        <v>129012.66000000015</v>
      </c>
      <c r="L412" s="13"/>
    </row>
    <row r="413" spans="1:12" x14ac:dyDescent="0.25">
      <c r="A413" s="46">
        <v>100287700</v>
      </c>
      <c r="B413" s="11" t="s">
        <v>127</v>
      </c>
      <c r="C413" s="11" t="s">
        <v>89</v>
      </c>
      <c r="D413" s="13">
        <v>18375</v>
      </c>
      <c r="E413" s="27">
        <v>162.19999999999999</v>
      </c>
      <c r="F413" s="27">
        <v>168.33827996276608</v>
      </c>
      <c r="G413" s="13">
        <f t="shared" si="15"/>
        <v>112790.89431582694</v>
      </c>
      <c r="H413" s="27">
        <v>166.99</v>
      </c>
      <c r="I413" s="13">
        <f t="shared" si="16"/>
        <v>-24774.644315826557</v>
      </c>
      <c r="J413" s="13">
        <f t="shared" si="17"/>
        <v>88016.250000000378</v>
      </c>
      <c r="L413" s="13"/>
    </row>
    <row r="414" spans="1:12" x14ac:dyDescent="0.25">
      <c r="A414" s="46">
        <v>100274300</v>
      </c>
      <c r="B414" s="11" t="s">
        <v>88</v>
      </c>
      <c r="C414" s="11" t="s">
        <v>89</v>
      </c>
      <c r="D414" s="13">
        <v>19908</v>
      </c>
      <c r="E414" s="27">
        <v>164.49</v>
      </c>
      <c r="F414" s="27">
        <v>162.92835239604594</v>
      </c>
      <c r="G414" s="13">
        <f t="shared" si="15"/>
        <v>-31089.280499517656</v>
      </c>
      <c r="H414" s="27">
        <v>160.66999999999999</v>
      </c>
      <c r="I414" s="13">
        <f t="shared" si="16"/>
        <v>-44959.279500482779</v>
      </c>
      <c r="J414" s="13">
        <f t="shared" si="17"/>
        <v>-76048.560000000434</v>
      </c>
      <c r="L414" s="13"/>
    </row>
    <row r="415" spans="1:12" x14ac:dyDescent="0.25">
      <c r="A415" s="46">
        <v>100289310</v>
      </c>
      <c r="B415" s="11" t="s">
        <v>269</v>
      </c>
      <c r="C415" s="11" t="s">
        <v>89</v>
      </c>
      <c r="D415" s="13">
        <v>15183</v>
      </c>
      <c r="E415" s="27">
        <v>164.46</v>
      </c>
      <c r="F415" s="27">
        <v>163.9295270505142</v>
      </c>
      <c r="G415" s="13">
        <f t="shared" si="15"/>
        <v>-8054.1707920430872</v>
      </c>
      <c r="H415" s="27">
        <v>166.81</v>
      </c>
      <c r="I415" s="13">
        <f t="shared" si="16"/>
        <v>43734.220792043001</v>
      </c>
      <c r="J415" s="13">
        <f t="shared" si="17"/>
        <v>35680.049999999916</v>
      </c>
      <c r="L415" s="13"/>
    </row>
    <row r="416" spans="1:12" x14ac:dyDescent="0.25">
      <c r="A416" s="46">
        <v>100267700</v>
      </c>
      <c r="B416" s="11" t="s">
        <v>419</v>
      </c>
      <c r="C416" s="11" t="s">
        <v>89</v>
      </c>
      <c r="D416" s="13">
        <v>20731</v>
      </c>
      <c r="E416" s="27">
        <v>172.63</v>
      </c>
      <c r="F416" s="27">
        <v>173.94235417652757</v>
      </c>
      <c r="G416" s="13">
        <f t="shared" si="15"/>
        <v>27206.414433593207</v>
      </c>
      <c r="H416" s="27">
        <v>176.23</v>
      </c>
      <c r="I416" s="13">
        <f t="shared" si="16"/>
        <v>47425.185566406675</v>
      </c>
      <c r="J416" s="13">
        <f t="shared" si="17"/>
        <v>74631.599999999889</v>
      </c>
      <c r="L416" s="13"/>
    </row>
    <row r="417" spans="1:12" x14ac:dyDescent="0.25">
      <c r="A417" s="46">
        <v>100289590</v>
      </c>
      <c r="B417" s="11" t="s">
        <v>272</v>
      </c>
      <c r="C417" s="11" t="s">
        <v>89</v>
      </c>
      <c r="D417" s="13">
        <v>14406</v>
      </c>
      <c r="E417" s="27">
        <v>179.68</v>
      </c>
      <c r="F417" s="27">
        <v>181.54633697409446</v>
      </c>
      <c r="G417" s="13">
        <f t="shared" si="15"/>
        <v>26886.450448804673</v>
      </c>
      <c r="H417" s="27">
        <v>184.02</v>
      </c>
      <c r="I417" s="13">
        <f t="shared" si="16"/>
        <v>35635.589551195379</v>
      </c>
      <c r="J417" s="13">
        <f t="shared" si="17"/>
        <v>62522.040000000052</v>
      </c>
      <c r="L417" s="13"/>
    </row>
    <row r="418" spans="1:12" x14ac:dyDescent="0.25">
      <c r="A418" s="46">
        <v>100290150</v>
      </c>
      <c r="B418" s="11" t="s">
        <v>282</v>
      </c>
      <c r="C418" s="11" t="s">
        <v>89</v>
      </c>
      <c r="D418" s="13">
        <v>20832</v>
      </c>
      <c r="E418" s="27">
        <v>172.3</v>
      </c>
      <c r="F418" s="27">
        <v>173.72425209352366</v>
      </c>
      <c r="G418" s="13">
        <f t="shared" si="15"/>
        <v>29670.019612284646</v>
      </c>
      <c r="H418" s="27">
        <v>172.46</v>
      </c>
      <c r="I418" s="13">
        <f t="shared" si="16"/>
        <v>-26336.899612284717</v>
      </c>
      <c r="J418" s="13">
        <f t="shared" si="17"/>
        <v>3333.1199999999299</v>
      </c>
      <c r="L418" s="13"/>
    </row>
    <row r="419" spans="1:12" x14ac:dyDescent="0.25">
      <c r="A419" s="46">
        <v>100290840</v>
      </c>
      <c r="B419" s="11" t="s">
        <v>381</v>
      </c>
      <c r="C419" s="11" t="s">
        <v>89</v>
      </c>
      <c r="D419" s="13">
        <v>20958</v>
      </c>
      <c r="E419" s="27">
        <v>183.99</v>
      </c>
      <c r="F419" s="27">
        <v>186.02332038514228</v>
      </c>
      <c r="G419" s="13">
        <f t="shared" si="15"/>
        <v>42614.328631811804</v>
      </c>
      <c r="H419" s="27">
        <v>186.87</v>
      </c>
      <c r="I419" s="13">
        <f t="shared" si="16"/>
        <v>17744.711368188102</v>
      </c>
      <c r="J419" s="13">
        <f t="shared" si="17"/>
        <v>60359.039999999906</v>
      </c>
      <c r="L419" s="13"/>
    </row>
    <row r="420" spans="1:12" x14ac:dyDescent="0.25">
      <c r="A420" s="46">
        <v>100275380</v>
      </c>
      <c r="B420" s="11" t="s">
        <v>109</v>
      </c>
      <c r="C420" s="11" t="s">
        <v>89</v>
      </c>
      <c r="D420" s="13">
        <v>12540</v>
      </c>
      <c r="E420" s="27">
        <v>177.2</v>
      </c>
      <c r="F420" s="27">
        <v>178.78108669349513</v>
      </c>
      <c r="G420" s="13">
        <f t="shared" si="15"/>
        <v>19826.827136429027</v>
      </c>
      <c r="H420" s="27">
        <v>181.28</v>
      </c>
      <c r="I420" s="13">
        <f t="shared" si="16"/>
        <v>31336.37286357113</v>
      </c>
      <c r="J420" s="13">
        <f t="shared" si="17"/>
        <v>51163.200000000157</v>
      </c>
      <c r="L420" s="13"/>
    </row>
    <row r="421" spans="1:12" x14ac:dyDescent="0.25">
      <c r="A421" s="46">
        <v>100275430</v>
      </c>
      <c r="B421" s="11" t="s">
        <v>241</v>
      </c>
      <c r="C421" s="11" t="s">
        <v>89</v>
      </c>
      <c r="D421" s="13">
        <v>21802</v>
      </c>
      <c r="E421" s="27">
        <v>149.94</v>
      </c>
      <c r="F421" s="27">
        <v>149.73402018364632</v>
      </c>
      <c r="G421" s="13">
        <f t="shared" si="15"/>
        <v>-4490.7719561428321</v>
      </c>
      <c r="H421" s="27">
        <v>152.26</v>
      </c>
      <c r="I421" s="13">
        <f t="shared" si="16"/>
        <v>55071.411956142685</v>
      </c>
      <c r="J421" s="13">
        <f t="shared" si="17"/>
        <v>50580.639999999854</v>
      </c>
      <c r="L421" s="13"/>
    </row>
    <row r="422" spans="1:12" x14ac:dyDescent="0.25">
      <c r="A422" s="46">
        <v>100291530</v>
      </c>
      <c r="B422" s="11" t="s">
        <v>213</v>
      </c>
      <c r="C422" s="11" t="s">
        <v>89</v>
      </c>
      <c r="D422" s="13">
        <v>14007</v>
      </c>
      <c r="E422" s="27">
        <v>185</v>
      </c>
      <c r="F422" s="27">
        <v>189.19113881418625</v>
      </c>
      <c r="G422" s="13">
        <f t="shared" si="15"/>
        <v>58705.281370306751</v>
      </c>
      <c r="H422" s="27">
        <v>186.52</v>
      </c>
      <c r="I422" s="13">
        <f t="shared" si="16"/>
        <v>-37414.641370306606</v>
      </c>
      <c r="J422" s="13">
        <f t="shared" si="17"/>
        <v>21290.640000000145</v>
      </c>
      <c r="L422" s="13"/>
    </row>
    <row r="423" spans="1:12" s="11" customFormat="1" x14ac:dyDescent="0.25">
      <c r="A423" s="48"/>
      <c r="B423" s="35"/>
      <c r="C423" s="36" t="s">
        <v>596</v>
      </c>
      <c r="D423" s="42">
        <f>SUBTOTAL(9,D408:D422)</f>
        <v>280984</v>
      </c>
      <c r="E423" s="44"/>
      <c r="F423" s="44"/>
      <c r="G423" s="42">
        <f>SUBTOTAL(9,G408:G422)</f>
        <v>540658.51408946549</v>
      </c>
      <c r="H423" s="44"/>
      <c r="I423" s="42">
        <f>SUBTOTAL(9,I408:I422)</f>
        <v>145285.57591053366</v>
      </c>
      <c r="J423" s="42">
        <f>SUBTOTAL(9,J408:J422)</f>
        <v>685944.08999999927</v>
      </c>
      <c r="K423" s="13"/>
      <c r="L423" s="13"/>
    </row>
    <row r="424" spans="1:12" s="11" customFormat="1" ht="3" customHeight="1" x14ac:dyDescent="0.25">
      <c r="A424" s="46"/>
      <c r="C424" s="33"/>
      <c r="D424" s="39"/>
      <c r="E424" s="45"/>
      <c r="F424" s="45"/>
      <c r="G424" s="39"/>
      <c r="H424" s="45"/>
      <c r="I424" s="39"/>
      <c r="J424" s="39"/>
      <c r="K424" s="13"/>
      <c r="L424" s="13"/>
    </row>
    <row r="425" spans="1:12" x14ac:dyDescent="0.25">
      <c r="A425" s="46">
        <v>100275270</v>
      </c>
      <c r="B425" s="11" t="s">
        <v>234</v>
      </c>
      <c r="C425" s="11" t="s">
        <v>235</v>
      </c>
      <c r="D425" s="13">
        <v>21987</v>
      </c>
      <c r="E425" s="27">
        <v>178.91</v>
      </c>
      <c r="F425" s="27">
        <v>181.79442492661997</v>
      </c>
      <c r="G425" s="13">
        <f t="shared" si="15"/>
        <v>63419.850861593302</v>
      </c>
      <c r="H425" s="27">
        <v>181.58</v>
      </c>
      <c r="I425" s="13">
        <f t="shared" si="16"/>
        <v>-4714.5608615929541</v>
      </c>
      <c r="J425" s="13">
        <f t="shared" si="17"/>
        <v>58705.29000000035</v>
      </c>
      <c r="L425" s="13"/>
    </row>
    <row r="426" spans="1:12" x14ac:dyDescent="0.25">
      <c r="A426" s="46">
        <v>100275260</v>
      </c>
      <c r="B426" s="11" t="s">
        <v>238</v>
      </c>
      <c r="C426" s="11" t="s">
        <v>235</v>
      </c>
      <c r="D426" s="13">
        <v>14102</v>
      </c>
      <c r="E426" s="27">
        <v>181.3</v>
      </c>
      <c r="F426" s="27">
        <v>182.90262873029988</v>
      </c>
      <c r="G426" s="13">
        <f t="shared" si="15"/>
        <v>22600.270354688761</v>
      </c>
      <c r="H426" s="27">
        <v>182.55</v>
      </c>
      <c r="I426" s="13">
        <f t="shared" si="16"/>
        <v>-4972.7703546887615</v>
      </c>
      <c r="J426" s="13">
        <f t="shared" si="17"/>
        <v>17627.5</v>
      </c>
      <c r="L426" s="13"/>
    </row>
    <row r="427" spans="1:12" s="11" customFormat="1" x14ac:dyDescent="0.25">
      <c r="A427" s="48"/>
      <c r="B427" s="35"/>
      <c r="C427" s="36" t="s">
        <v>597</v>
      </c>
      <c r="D427" s="42">
        <f>SUBTOTAL(9,D425:D426)</f>
        <v>36089</v>
      </c>
      <c r="E427" s="44"/>
      <c r="F427" s="44"/>
      <c r="G427" s="42">
        <f>SUBTOTAL(9,G425:G426)</f>
        <v>86020.121216282059</v>
      </c>
      <c r="H427" s="44"/>
      <c r="I427" s="42">
        <f>SUBTOTAL(9,I425:I426)</f>
        <v>-9687.3312162817165</v>
      </c>
      <c r="J427" s="42">
        <f>SUBTOTAL(9,J425:J426)</f>
        <v>76332.790000000357</v>
      </c>
      <c r="K427" s="13"/>
      <c r="L427" s="13"/>
    </row>
    <row r="428" spans="1:12" s="11" customFormat="1" ht="3" customHeight="1" x14ac:dyDescent="0.25">
      <c r="A428" s="46"/>
      <c r="C428" s="33"/>
      <c r="D428" s="39"/>
      <c r="E428" s="45"/>
      <c r="F428" s="45"/>
      <c r="G428" s="39"/>
      <c r="H428" s="45"/>
      <c r="I428" s="39"/>
      <c r="J428" s="39"/>
      <c r="K428" s="13"/>
      <c r="L428" s="13"/>
    </row>
    <row r="429" spans="1:12" x14ac:dyDescent="0.25">
      <c r="A429" s="46">
        <v>100290390</v>
      </c>
      <c r="B429" s="11" t="s">
        <v>172</v>
      </c>
      <c r="C429" s="11" t="s">
        <v>25</v>
      </c>
      <c r="D429" s="13">
        <v>14851.82</v>
      </c>
      <c r="E429" s="27">
        <v>174.7</v>
      </c>
      <c r="F429" s="27">
        <v>174.73027189499624</v>
      </c>
      <c r="G429" s="13">
        <f t="shared" si="15"/>
        <v>449.59273554315854</v>
      </c>
      <c r="H429" s="27">
        <v>170.35</v>
      </c>
      <c r="I429" s="13">
        <f t="shared" si="16"/>
        <v>-65055.00973554307</v>
      </c>
      <c r="J429" s="13">
        <f t="shared" si="17"/>
        <v>-64605.416999999914</v>
      </c>
      <c r="L429" s="13"/>
    </row>
    <row r="430" spans="1:12" x14ac:dyDescent="0.25">
      <c r="A430" s="46">
        <v>100274850</v>
      </c>
      <c r="B430" s="11" t="s">
        <v>233</v>
      </c>
      <c r="C430" s="11" t="s">
        <v>25</v>
      </c>
      <c r="D430" s="13">
        <v>11570</v>
      </c>
      <c r="E430" s="27">
        <v>181.58</v>
      </c>
      <c r="F430" s="27">
        <v>181.13946790871185</v>
      </c>
      <c r="G430" s="13">
        <f t="shared" si="15"/>
        <v>-5096.9562962040354</v>
      </c>
      <c r="H430" s="27">
        <v>182.12</v>
      </c>
      <c r="I430" s="13">
        <f t="shared" si="16"/>
        <v>11344.756296203943</v>
      </c>
      <c r="J430" s="13">
        <f t="shared" si="17"/>
        <v>6247.7999999999074</v>
      </c>
      <c r="L430" s="13"/>
    </row>
    <row r="431" spans="1:12" x14ac:dyDescent="0.25">
      <c r="A431" s="46">
        <v>200386750</v>
      </c>
      <c r="B431" s="11" t="s">
        <v>474</v>
      </c>
      <c r="C431" s="11" t="s">
        <v>25</v>
      </c>
      <c r="D431" s="13">
        <v>17457</v>
      </c>
      <c r="E431" s="27">
        <v>209.07</v>
      </c>
      <c r="F431" s="27">
        <v>206.77745307791378</v>
      </c>
      <c r="G431" s="13">
        <f t="shared" si="15"/>
        <v>-40020.991618859087</v>
      </c>
      <c r="H431" s="27">
        <v>204.51</v>
      </c>
      <c r="I431" s="13">
        <f t="shared" si="16"/>
        <v>-39582.928381140948</v>
      </c>
      <c r="J431" s="13">
        <f t="shared" si="17"/>
        <v>-79603.920000000042</v>
      </c>
      <c r="L431" s="13"/>
    </row>
    <row r="432" spans="1:12" x14ac:dyDescent="0.25">
      <c r="A432" s="46">
        <v>200064830</v>
      </c>
      <c r="B432" s="11" t="s">
        <v>437</v>
      </c>
      <c r="C432" s="11" t="s">
        <v>25</v>
      </c>
      <c r="D432" s="13">
        <v>35610.69</v>
      </c>
      <c r="E432" s="27">
        <v>166.41</v>
      </c>
      <c r="F432" s="27">
        <v>165.23415854438329</v>
      </c>
      <c r="G432" s="13">
        <f t="shared" si="15"/>
        <v>-41872.525565115255</v>
      </c>
      <c r="H432" s="27">
        <v>162.88999999999999</v>
      </c>
      <c r="I432" s="13">
        <f t="shared" si="16"/>
        <v>-83477.103234885115</v>
      </c>
      <c r="J432" s="13">
        <f t="shared" si="17"/>
        <v>-125349.62880000037</v>
      </c>
      <c r="L432" s="13"/>
    </row>
    <row r="433" spans="1:12" x14ac:dyDescent="0.25">
      <c r="A433" s="46">
        <v>100288940</v>
      </c>
      <c r="B433" s="11" t="s">
        <v>378</v>
      </c>
      <c r="C433" s="11" t="s">
        <v>25</v>
      </c>
      <c r="D433" s="13">
        <v>24511</v>
      </c>
      <c r="E433" s="27">
        <v>210.35</v>
      </c>
      <c r="F433" s="27">
        <v>203.32579019395627</v>
      </c>
      <c r="G433" s="13">
        <f t="shared" si="15"/>
        <v>-172170.40655593784</v>
      </c>
      <c r="H433" s="27">
        <v>201.3</v>
      </c>
      <c r="I433" s="13">
        <f t="shared" si="16"/>
        <v>-49654.143444061752</v>
      </c>
      <c r="J433" s="13">
        <f t="shared" si="17"/>
        <v>-221824.54999999958</v>
      </c>
      <c r="L433" s="13"/>
    </row>
    <row r="434" spans="1:12" x14ac:dyDescent="0.25">
      <c r="A434" s="46">
        <v>100271060</v>
      </c>
      <c r="B434" s="11" t="s">
        <v>231</v>
      </c>
      <c r="C434" s="11" t="s">
        <v>25</v>
      </c>
      <c r="D434" s="13">
        <v>34913</v>
      </c>
      <c r="E434" s="27">
        <v>172.56</v>
      </c>
      <c r="F434" s="27">
        <v>170.46065012058637</v>
      </c>
      <c r="G434" s="13">
        <f t="shared" si="15"/>
        <v>-73294.602339968318</v>
      </c>
      <c r="H434" s="27">
        <v>170.87</v>
      </c>
      <c r="I434" s="13">
        <f t="shared" si="16"/>
        <v>14291.632339968393</v>
      </c>
      <c r="J434" s="13">
        <f t="shared" si="17"/>
        <v>-59002.969999999928</v>
      </c>
      <c r="L434" s="13"/>
    </row>
    <row r="435" spans="1:12" x14ac:dyDescent="0.25">
      <c r="A435" s="46">
        <v>100285520</v>
      </c>
      <c r="B435" s="11" t="s">
        <v>164</v>
      </c>
      <c r="C435" s="11" t="s">
        <v>25</v>
      </c>
      <c r="D435" s="13">
        <v>12169</v>
      </c>
      <c r="E435" s="27">
        <v>152.1</v>
      </c>
      <c r="F435" s="27">
        <v>152.94000000000003</v>
      </c>
      <c r="G435" s="13">
        <f t="shared" si="15"/>
        <v>10221.960000000387</v>
      </c>
      <c r="H435" s="27">
        <v>151.85</v>
      </c>
      <c r="I435" s="13">
        <f t="shared" si="16"/>
        <v>-13264.210000000387</v>
      </c>
      <c r="J435" s="13">
        <f t="shared" si="17"/>
        <v>-3042.25</v>
      </c>
      <c r="L435" s="13"/>
    </row>
    <row r="436" spans="1:12" x14ac:dyDescent="0.25">
      <c r="A436" s="46">
        <v>100266740</v>
      </c>
      <c r="B436" s="11" t="s">
        <v>333</v>
      </c>
      <c r="C436" s="11" t="s">
        <v>25</v>
      </c>
      <c r="D436" s="13">
        <v>23406</v>
      </c>
      <c r="E436" s="27">
        <v>150.36000000000001</v>
      </c>
      <c r="F436" s="27">
        <v>152.68522008559086</v>
      </c>
      <c r="G436" s="13">
        <f t="shared" si="15"/>
        <v>54424.101323339266</v>
      </c>
      <c r="H436" s="27">
        <v>153.19</v>
      </c>
      <c r="I436" s="13">
        <f t="shared" si="16"/>
        <v>11814.878676660363</v>
      </c>
      <c r="J436" s="13">
        <f t="shared" si="17"/>
        <v>66238.979999999632</v>
      </c>
      <c r="L436" s="13"/>
    </row>
    <row r="437" spans="1:12" x14ac:dyDescent="0.25">
      <c r="A437" s="46">
        <v>201207690</v>
      </c>
      <c r="B437" s="11" t="s">
        <v>535</v>
      </c>
      <c r="C437" s="11" t="s">
        <v>25</v>
      </c>
      <c r="D437" s="13">
        <v>8032.9765800000005</v>
      </c>
      <c r="E437" s="27">
        <v>179.32</v>
      </c>
      <c r="F437" s="27">
        <v>166.28999999999996</v>
      </c>
      <c r="G437" s="13">
        <f t="shared" si="15"/>
        <v>-104669.68483740024</v>
      </c>
      <c r="H437" s="27">
        <v>166.76</v>
      </c>
      <c r="I437" s="13">
        <f t="shared" si="16"/>
        <v>3775.4989926002195</v>
      </c>
      <c r="J437" s="13">
        <f t="shared" si="17"/>
        <v>-100894.18584480003</v>
      </c>
      <c r="L437" s="13"/>
    </row>
    <row r="438" spans="1:12" x14ac:dyDescent="0.25">
      <c r="A438" s="46">
        <v>100266460</v>
      </c>
      <c r="B438" s="11" t="s">
        <v>323</v>
      </c>
      <c r="C438" s="11" t="s">
        <v>25</v>
      </c>
      <c r="D438" s="13">
        <v>12340</v>
      </c>
      <c r="E438" s="27">
        <v>195.59</v>
      </c>
      <c r="F438" s="27">
        <v>189.67927492669119</v>
      </c>
      <c r="G438" s="13">
        <f t="shared" si="15"/>
        <v>-72938.347404630724</v>
      </c>
      <c r="H438" s="27">
        <v>188.82</v>
      </c>
      <c r="I438" s="13">
        <f t="shared" si="16"/>
        <v>-10603.452595369401</v>
      </c>
      <c r="J438" s="13">
        <f t="shared" si="17"/>
        <v>-83541.800000000119</v>
      </c>
      <c r="L438" s="13"/>
    </row>
    <row r="439" spans="1:12" x14ac:dyDescent="0.25">
      <c r="A439" s="46">
        <v>100274760</v>
      </c>
      <c r="B439" s="11" t="s">
        <v>226</v>
      </c>
      <c r="C439" s="11" t="s">
        <v>25</v>
      </c>
      <c r="D439" s="13">
        <v>22336</v>
      </c>
      <c r="E439" s="27">
        <v>159.13999999999999</v>
      </c>
      <c r="F439" s="27">
        <v>159.55412649033647</v>
      </c>
      <c r="G439" s="13">
        <f t="shared" si="15"/>
        <v>9249.9292881557431</v>
      </c>
      <c r="H439" s="27">
        <v>158.71</v>
      </c>
      <c r="I439" s="13">
        <f t="shared" si="16"/>
        <v>-18854.409288155261</v>
      </c>
      <c r="J439" s="13">
        <f t="shared" si="17"/>
        <v>-9604.4799999995175</v>
      </c>
      <c r="L439" s="13"/>
    </row>
    <row r="440" spans="1:12" x14ac:dyDescent="0.25">
      <c r="A440" s="46">
        <v>100287530</v>
      </c>
      <c r="B440" s="11" t="s">
        <v>33</v>
      </c>
      <c r="C440" s="11" t="s">
        <v>25</v>
      </c>
      <c r="D440" s="13">
        <v>9671</v>
      </c>
      <c r="E440" s="27">
        <v>142.86000000000001</v>
      </c>
      <c r="F440" s="27">
        <v>142.1383306467128</v>
      </c>
      <c r="G440" s="13">
        <f t="shared" si="15"/>
        <v>-6979.2643156406211</v>
      </c>
      <c r="H440" s="27">
        <v>141.36000000000001</v>
      </c>
      <c r="I440" s="13">
        <f t="shared" si="16"/>
        <v>-7527.2356843593789</v>
      </c>
      <c r="J440" s="13">
        <f t="shared" si="17"/>
        <v>-14506.5</v>
      </c>
      <c r="L440" s="13"/>
    </row>
    <row r="441" spans="1:12" x14ac:dyDescent="0.25">
      <c r="A441" s="46">
        <v>100267410</v>
      </c>
      <c r="B441" s="11" t="s">
        <v>389</v>
      </c>
      <c r="C441" s="11" t="s">
        <v>25</v>
      </c>
      <c r="D441" s="13">
        <v>21029</v>
      </c>
      <c r="E441" s="27">
        <v>180.33</v>
      </c>
      <c r="F441" s="27">
        <v>183.03903083356289</v>
      </c>
      <c r="G441" s="13">
        <f t="shared" si="15"/>
        <v>56968.209398993757</v>
      </c>
      <c r="H441" s="27">
        <v>182.92</v>
      </c>
      <c r="I441" s="13">
        <f t="shared" si="16"/>
        <v>-2503.0993989942804</v>
      </c>
      <c r="J441" s="13">
        <f t="shared" si="17"/>
        <v>54465.109999999477</v>
      </c>
      <c r="L441" s="13"/>
    </row>
    <row r="442" spans="1:12" x14ac:dyDescent="0.25">
      <c r="A442" s="46">
        <v>100266950</v>
      </c>
      <c r="B442" s="11" t="s">
        <v>355</v>
      </c>
      <c r="C442" s="11" t="s">
        <v>25</v>
      </c>
      <c r="D442" s="13">
        <v>16626.169999999998</v>
      </c>
      <c r="E442" s="27">
        <v>176.81</v>
      </c>
      <c r="F442" s="27">
        <v>181.05351393674903</v>
      </c>
      <c r="G442" s="13">
        <f t="shared" si="15"/>
        <v>70553.384109758525</v>
      </c>
      <c r="H442" s="27">
        <v>180.75</v>
      </c>
      <c r="I442" s="13">
        <f t="shared" si="16"/>
        <v>-5046.2743097585762</v>
      </c>
      <c r="J442" s="13">
        <f t="shared" si="17"/>
        <v>65507.109799999947</v>
      </c>
      <c r="L442" s="13"/>
    </row>
    <row r="443" spans="1:12" x14ac:dyDescent="0.25">
      <c r="A443" s="46">
        <v>100266920</v>
      </c>
      <c r="B443" s="11" t="s">
        <v>353</v>
      </c>
      <c r="C443" s="11" t="s">
        <v>25</v>
      </c>
      <c r="D443" s="13">
        <v>7927.68</v>
      </c>
      <c r="E443" s="27">
        <v>161.11000000000001</v>
      </c>
      <c r="F443" s="27">
        <v>163.38888371574575</v>
      </c>
      <c r="G443" s="13">
        <f t="shared" si="15"/>
        <v>18066.260855643151</v>
      </c>
      <c r="H443" s="27">
        <v>165.94</v>
      </c>
      <c r="I443" s="13">
        <f t="shared" si="16"/>
        <v>20224.433544356725</v>
      </c>
      <c r="J443" s="13">
        <f t="shared" si="17"/>
        <v>38290.694399999877</v>
      </c>
      <c r="L443" s="13"/>
    </row>
    <row r="444" spans="1:12" x14ac:dyDescent="0.25">
      <c r="A444" s="46">
        <v>100289550</v>
      </c>
      <c r="B444" s="11" t="s">
        <v>371</v>
      </c>
      <c r="C444" s="11" t="s">
        <v>25</v>
      </c>
      <c r="D444" s="13">
        <v>10196</v>
      </c>
      <c r="E444" s="27">
        <v>164.8</v>
      </c>
      <c r="F444" s="27">
        <v>164.92307806673259</v>
      </c>
      <c r="G444" s="13">
        <f t="shared" si="15"/>
        <v>1254.9039684053305</v>
      </c>
      <c r="H444" s="27">
        <v>167.94</v>
      </c>
      <c r="I444" s="13">
        <f t="shared" si="16"/>
        <v>30760.536031594529</v>
      </c>
      <c r="J444" s="13">
        <f t="shared" si="17"/>
        <v>32015.43999999986</v>
      </c>
      <c r="L444" s="13"/>
    </row>
    <row r="445" spans="1:12" x14ac:dyDescent="0.25">
      <c r="A445" s="46">
        <v>100291340</v>
      </c>
      <c r="B445" s="11" t="s">
        <v>208</v>
      </c>
      <c r="C445" s="11" t="s">
        <v>25</v>
      </c>
      <c r="D445" s="13">
        <v>12915</v>
      </c>
      <c r="E445" s="27">
        <v>167.48</v>
      </c>
      <c r="F445" s="27">
        <v>163.45000000000002</v>
      </c>
      <c r="G445" s="13">
        <f t="shared" si="15"/>
        <v>-52047.449999999648</v>
      </c>
      <c r="H445" s="27">
        <v>163.55000000000001</v>
      </c>
      <c r="I445" s="13">
        <f t="shared" si="16"/>
        <v>1291.4999999999266</v>
      </c>
      <c r="J445" s="13">
        <f t="shared" si="17"/>
        <v>-50755.949999999721</v>
      </c>
      <c r="L445" s="13"/>
    </row>
    <row r="446" spans="1:12" x14ac:dyDescent="0.25">
      <c r="A446" s="46">
        <v>200197620</v>
      </c>
      <c r="B446" s="11" t="s">
        <v>445</v>
      </c>
      <c r="C446" s="11" t="s">
        <v>25</v>
      </c>
      <c r="D446" s="13">
        <v>17065.77</v>
      </c>
      <c r="E446" s="27">
        <v>174.24</v>
      </c>
      <c r="F446" s="27">
        <v>180.59067110487268</v>
      </c>
      <c r="G446" s="13">
        <f t="shared" si="15"/>
        <v>108379.09242140294</v>
      </c>
      <c r="H446" s="27">
        <v>178.42</v>
      </c>
      <c r="I446" s="13">
        <f t="shared" si="16"/>
        <v>-37044.17382140331</v>
      </c>
      <c r="J446" s="13">
        <f t="shared" si="17"/>
        <v>71334.918599999626</v>
      </c>
      <c r="L446" s="13"/>
    </row>
    <row r="447" spans="1:12" x14ac:dyDescent="0.25">
      <c r="A447" s="46">
        <v>100267640</v>
      </c>
      <c r="B447" s="11" t="s">
        <v>416</v>
      </c>
      <c r="C447" s="11" t="s">
        <v>25</v>
      </c>
      <c r="D447" s="13">
        <v>14840</v>
      </c>
      <c r="E447" s="27">
        <v>190.96</v>
      </c>
      <c r="F447" s="27">
        <v>191.53516533908771</v>
      </c>
      <c r="G447" s="13">
        <f t="shared" si="15"/>
        <v>8535.4536320615243</v>
      </c>
      <c r="H447" s="27">
        <v>196.7</v>
      </c>
      <c r="I447" s="13">
        <f t="shared" si="16"/>
        <v>76646.146367938185</v>
      </c>
      <c r="J447" s="13">
        <f t="shared" si="17"/>
        <v>85181.599999999715</v>
      </c>
      <c r="L447" s="13"/>
    </row>
    <row r="448" spans="1:12" x14ac:dyDescent="0.25">
      <c r="A448" s="46">
        <v>100267880</v>
      </c>
      <c r="B448" s="11" t="s">
        <v>261</v>
      </c>
      <c r="C448" s="11" t="s">
        <v>25</v>
      </c>
      <c r="D448" s="13">
        <v>17444</v>
      </c>
      <c r="E448" s="27">
        <v>197.46</v>
      </c>
      <c r="F448" s="27">
        <v>196.52369229541176</v>
      </c>
      <c r="G448" s="13">
        <f t="shared" si="15"/>
        <v>-16332.951598837344</v>
      </c>
      <c r="H448" s="27">
        <v>200.32</v>
      </c>
      <c r="I448" s="13">
        <f t="shared" si="16"/>
        <v>66222.791598837081</v>
      </c>
      <c r="J448" s="13">
        <f t="shared" si="17"/>
        <v>49889.839999999735</v>
      </c>
      <c r="L448" s="13"/>
    </row>
    <row r="449" spans="1:12" x14ac:dyDescent="0.25">
      <c r="A449" s="46">
        <v>100286940</v>
      </c>
      <c r="B449" s="11" t="s">
        <v>118</v>
      </c>
      <c r="C449" s="11" t="s">
        <v>25</v>
      </c>
      <c r="D449" s="13">
        <v>17661</v>
      </c>
      <c r="E449" s="27">
        <v>185.06</v>
      </c>
      <c r="F449" s="27">
        <v>186.73795526644992</v>
      </c>
      <c r="G449" s="13">
        <f t="shared" si="15"/>
        <v>29634.367960771924</v>
      </c>
      <c r="H449" s="27">
        <v>183.97</v>
      </c>
      <c r="I449" s="13">
        <f t="shared" si="16"/>
        <v>-48884.85796077198</v>
      </c>
      <c r="J449" s="13">
        <f t="shared" si="17"/>
        <v>-19250.490000000056</v>
      </c>
      <c r="L449" s="13"/>
    </row>
    <row r="450" spans="1:12" x14ac:dyDescent="0.25">
      <c r="A450" s="46">
        <v>100289100</v>
      </c>
      <c r="B450" s="11" t="s">
        <v>147</v>
      </c>
      <c r="C450" s="11" t="s">
        <v>25</v>
      </c>
      <c r="D450" s="13">
        <v>11131</v>
      </c>
      <c r="E450" s="27">
        <v>150.19999999999999</v>
      </c>
      <c r="F450" s="27">
        <v>149.64000000000001</v>
      </c>
      <c r="G450" s="13">
        <f t="shared" si="15"/>
        <v>-6233.3599999997086</v>
      </c>
      <c r="H450" s="27">
        <v>150.55000000000001</v>
      </c>
      <c r="I450" s="13">
        <f t="shared" si="16"/>
        <v>10129.209999999963</v>
      </c>
      <c r="J450" s="13">
        <f t="shared" si="17"/>
        <v>3895.8500000002541</v>
      </c>
      <c r="L450" s="13"/>
    </row>
    <row r="451" spans="1:12" x14ac:dyDescent="0.25">
      <c r="A451" s="46">
        <v>100289450</v>
      </c>
      <c r="B451" s="11" t="s">
        <v>255</v>
      </c>
      <c r="C451" s="11" t="s">
        <v>25</v>
      </c>
      <c r="D451" s="13">
        <v>43855</v>
      </c>
      <c r="E451" s="27">
        <v>174.72</v>
      </c>
      <c r="F451" s="27">
        <v>174.71823390751595</v>
      </c>
      <c r="G451" s="13">
        <f t="shared" si="15"/>
        <v>-77.451985887882131</v>
      </c>
      <c r="H451" s="27">
        <v>172.75</v>
      </c>
      <c r="I451" s="13">
        <f t="shared" si="16"/>
        <v>-86316.89801411207</v>
      </c>
      <c r="J451" s="13">
        <f t="shared" si="17"/>
        <v>-86394.349999999948</v>
      </c>
      <c r="L451" s="13"/>
    </row>
    <row r="452" spans="1:12" x14ac:dyDescent="0.25">
      <c r="A452" s="46">
        <v>100267250</v>
      </c>
      <c r="B452" s="11" t="s">
        <v>68</v>
      </c>
      <c r="C452" s="11" t="s">
        <v>25</v>
      </c>
      <c r="D452" s="13">
        <v>20094</v>
      </c>
      <c r="E452" s="27">
        <v>199.5</v>
      </c>
      <c r="F452" s="27">
        <v>203.81087881469188</v>
      </c>
      <c r="G452" s="13">
        <f t="shared" si="15"/>
        <v>86622.798902418552</v>
      </c>
      <c r="H452" s="27">
        <v>201.3</v>
      </c>
      <c r="I452" s="13">
        <f t="shared" si="16"/>
        <v>-50453.598902418315</v>
      </c>
      <c r="J452" s="13">
        <f t="shared" si="17"/>
        <v>36169.200000000237</v>
      </c>
      <c r="L452" s="13"/>
    </row>
    <row r="453" spans="1:12" x14ac:dyDescent="0.25">
      <c r="A453" s="46">
        <v>100288900</v>
      </c>
      <c r="B453" s="11" t="s">
        <v>141</v>
      </c>
      <c r="C453" s="11" t="s">
        <v>25</v>
      </c>
      <c r="D453" s="13">
        <v>33252</v>
      </c>
      <c r="E453" s="27">
        <v>178.91</v>
      </c>
      <c r="F453" s="27">
        <v>179.9027663321726</v>
      </c>
      <c r="G453" s="13">
        <f t="shared" si="15"/>
        <v>33011.466077403536</v>
      </c>
      <c r="H453" s="27">
        <v>179.19</v>
      </c>
      <c r="I453" s="13">
        <f t="shared" si="16"/>
        <v>-23700.906077403499</v>
      </c>
      <c r="J453" s="13">
        <f t="shared" si="17"/>
        <v>9310.5600000000377</v>
      </c>
      <c r="L453" s="13"/>
    </row>
    <row r="454" spans="1:12" x14ac:dyDescent="0.25">
      <c r="A454" s="46">
        <v>100266500</v>
      </c>
      <c r="B454" s="11" t="s">
        <v>344</v>
      </c>
      <c r="C454" s="11" t="s">
        <v>25</v>
      </c>
      <c r="D454" s="13">
        <v>15079.17</v>
      </c>
      <c r="E454" s="27">
        <v>194.38</v>
      </c>
      <c r="F454" s="27">
        <v>194.25765331144788</v>
      </c>
      <c r="G454" s="13">
        <f t="shared" si="15"/>
        <v>-1844.8865156143718</v>
      </c>
      <c r="H454" s="27">
        <v>191.05</v>
      </c>
      <c r="I454" s="13">
        <f t="shared" si="16"/>
        <v>-48368.74958438539</v>
      </c>
      <c r="J454" s="13">
        <f t="shared" si="17"/>
        <v>-50213.636099999763</v>
      </c>
      <c r="L454" s="13"/>
    </row>
    <row r="455" spans="1:12" x14ac:dyDescent="0.25">
      <c r="A455" s="46">
        <v>100266330</v>
      </c>
      <c r="B455" s="11" t="s">
        <v>322</v>
      </c>
      <c r="C455" s="11" t="s">
        <v>25</v>
      </c>
      <c r="D455" s="13">
        <v>24913.27</v>
      </c>
      <c r="E455" s="27">
        <v>154.51</v>
      </c>
      <c r="F455" s="27">
        <v>152.57978792969055</v>
      </c>
      <c r="G455" s="13">
        <f t="shared" si="15"/>
        <v>-48087.894464878002</v>
      </c>
      <c r="H455" s="27">
        <v>152.28</v>
      </c>
      <c r="I455" s="13">
        <f t="shared" si="16"/>
        <v>-7468.6976351217472</v>
      </c>
      <c r="J455" s="13">
        <f t="shared" si="17"/>
        <v>-55556.592099999747</v>
      </c>
      <c r="L455" s="13"/>
    </row>
    <row r="456" spans="1:12" x14ac:dyDescent="0.25">
      <c r="A456" s="46">
        <v>100289650</v>
      </c>
      <c r="B456" s="11" t="s">
        <v>338</v>
      </c>
      <c r="C456" s="11" t="s">
        <v>25</v>
      </c>
      <c r="D456" s="13">
        <v>22507.8</v>
      </c>
      <c r="E456" s="27">
        <v>175.35</v>
      </c>
      <c r="F456" s="27">
        <v>173.95574611269706</v>
      </c>
      <c r="G456" s="13">
        <f t="shared" si="15"/>
        <v>-31381.58764463706</v>
      </c>
      <c r="H456" s="27">
        <v>173.02</v>
      </c>
      <c r="I456" s="13">
        <f t="shared" si="16"/>
        <v>-21061.586355362579</v>
      </c>
      <c r="J456" s="13">
        <f t="shared" si="17"/>
        <v>-52443.173999999635</v>
      </c>
      <c r="L456" s="13"/>
    </row>
    <row r="457" spans="1:12" x14ac:dyDescent="0.25">
      <c r="A457" s="46">
        <v>100273840</v>
      </c>
      <c r="B457" s="11" t="s">
        <v>80</v>
      </c>
      <c r="C457" s="11" t="s">
        <v>25</v>
      </c>
      <c r="D457" s="13">
        <v>25326.51</v>
      </c>
      <c r="E457" s="27">
        <v>178.2</v>
      </c>
      <c r="F457" s="27">
        <v>181.30358859461421</v>
      </c>
      <c r="G457" s="13">
        <f t="shared" si="15"/>
        <v>78603.067577383059</v>
      </c>
      <c r="H457" s="27">
        <v>180.71</v>
      </c>
      <c r="I457" s="13">
        <f t="shared" si="16"/>
        <v>-15033.527477382575</v>
      </c>
      <c r="J457" s="13">
        <f t="shared" si="17"/>
        <v>63569.540100000486</v>
      </c>
      <c r="L457" s="13"/>
    </row>
    <row r="458" spans="1:12" x14ac:dyDescent="0.25">
      <c r="A458" s="46">
        <v>100267270</v>
      </c>
      <c r="B458" s="11" t="s">
        <v>69</v>
      </c>
      <c r="C458" s="11" t="s">
        <v>25</v>
      </c>
      <c r="D458" s="13">
        <v>16293.15</v>
      </c>
      <c r="E458" s="27">
        <v>200.02</v>
      </c>
      <c r="F458" s="27">
        <v>200.23181091811225</v>
      </c>
      <c r="G458" s="13">
        <f t="shared" ref="G458:G543" si="18">(F458-E458)*D458</f>
        <v>3451.0670604403608</v>
      </c>
      <c r="H458" s="27">
        <v>198.37</v>
      </c>
      <c r="I458" s="13">
        <f t="shared" ref="I458:I543" si="19">(H458-F458)*D458</f>
        <v>-30334.764560440453</v>
      </c>
      <c r="J458" s="13">
        <f t="shared" ref="J458:J543" si="20">G458+I458</f>
        <v>-26883.697500000093</v>
      </c>
      <c r="L458" s="13"/>
    </row>
    <row r="459" spans="1:12" x14ac:dyDescent="0.25">
      <c r="A459" s="46">
        <v>100273800</v>
      </c>
      <c r="B459" s="11" t="s">
        <v>79</v>
      </c>
      <c r="C459" s="11" t="s">
        <v>25</v>
      </c>
      <c r="D459" s="13">
        <v>2136.94</v>
      </c>
      <c r="E459" s="27">
        <v>167.45</v>
      </c>
      <c r="F459" s="27">
        <v>165.71321878040254</v>
      </c>
      <c r="G459" s="13">
        <f t="shared" si="18"/>
        <v>-3711.3972594065676</v>
      </c>
      <c r="H459" s="27">
        <v>165.62</v>
      </c>
      <c r="I459" s="13">
        <f t="shared" si="19"/>
        <v>-199.20294059339849</v>
      </c>
      <c r="J459" s="13">
        <f t="shared" si="20"/>
        <v>-3910.6001999999662</v>
      </c>
      <c r="L459" s="13"/>
    </row>
    <row r="460" spans="1:12" x14ac:dyDescent="0.25">
      <c r="A460" s="46">
        <v>100266240</v>
      </c>
      <c r="B460" s="11" t="s">
        <v>24</v>
      </c>
      <c r="C460" s="11" t="s">
        <v>25</v>
      </c>
      <c r="D460" s="13">
        <v>14513</v>
      </c>
      <c r="E460" s="27">
        <v>159.18</v>
      </c>
      <c r="F460" s="27">
        <v>156.66092989586872</v>
      </c>
      <c r="G460" s="13">
        <f t="shared" si="18"/>
        <v>-36559.26442125738</v>
      </c>
      <c r="H460" s="27">
        <v>154.54</v>
      </c>
      <c r="I460" s="13">
        <f t="shared" si="19"/>
        <v>-30781.055578742835</v>
      </c>
      <c r="J460" s="13">
        <f t="shared" si="20"/>
        <v>-67340.320000000211</v>
      </c>
      <c r="L460" s="13"/>
    </row>
    <row r="461" spans="1:12" x14ac:dyDescent="0.25">
      <c r="A461" s="46">
        <v>100273890</v>
      </c>
      <c r="B461" s="11" t="s">
        <v>83</v>
      </c>
      <c r="C461" s="11" t="s">
        <v>25</v>
      </c>
      <c r="D461" s="13">
        <v>7321</v>
      </c>
      <c r="E461" s="27">
        <v>149.66999999999999</v>
      </c>
      <c r="F461" s="27">
        <v>151.31437374781254</v>
      </c>
      <c r="G461" s="13">
        <f t="shared" si="18"/>
        <v>12038.460207735689</v>
      </c>
      <c r="H461" s="27">
        <v>151.5</v>
      </c>
      <c r="I461" s="13">
        <f t="shared" si="19"/>
        <v>1358.9697922644034</v>
      </c>
      <c r="J461" s="13">
        <f t="shared" si="20"/>
        <v>13397.430000000091</v>
      </c>
      <c r="L461" s="13"/>
    </row>
    <row r="462" spans="1:12" x14ac:dyDescent="0.25">
      <c r="A462" s="46">
        <v>100287960</v>
      </c>
      <c r="B462" s="11" t="s">
        <v>182</v>
      </c>
      <c r="C462" s="11" t="s">
        <v>25</v>
      </c>
      <c r="D462" s="13">
        <v>12754</v>
      </c>
      <c r="E462" s="27">
        <v>161.38</v>
      </c>
      <c r="F462" s="27">
        <v>158.61155236359986</v>
      </c>
      <c r="G462" s="13">
        <f t="shared" si="18"/>
        <v>-35308.781154647382</v>
      </c>
      <c r="H462" s="27">
        <v>157.81</v>
      </c>
      <c r="I462" s="13">
        <f t="shared" si="19"/>
        <v>-10222.998845352529</v>
      </c>
      <c r="J462" s="13">
        <f t="shared" si="20"/>
        <v>-45531.779999999912</v>
      </c>
      <c r="L462" s="13"/>
    </row>
    <row r="463" spans="1:12" x14ac:dyDescent="0.25">
      <c r="A463" s="46">
        <v>100290450</v>
      </c>
      <c r="B463" s="11" t="s">
        <v>175</v>
      </c>
      <c r="C463" s="11" t="s">
        <v>25</v>
      </c>
      <c r="D463" s="13">
        <v>13364.19</v>
      </c>
      <c r="E463" s="27">
        <v>183.19</v>
      </c>
      <c r="F463" s="27">
        <v>183.53191538429826</v>
      </c>
      <c r="G463" s="13">
        <f t="shared" si="18"/>
        <v>4569.4221596849766</v>
      </c>
      <c r="H463" s="27">
        <v>181.99</v>
      </c>
      <c r="I463" s="13">
        <f t="shared" si="19"/>
        <v>-20606.450159684824</v>
      </c>
      <c r="J463" s="13">
        <f t="shared" si="20"/>
        <v>-16037.027999999847</v>
      </c>
      <c r="L463" s="13"/>
    </row>
    <row r="464" spans="1:12" x14ac:dyDescent="0.25">
      <c r="A464" s="46">
        <v>100285660</v>
      </c>
      <c r="B464" s="11" t="s">
        <v>92</v>
      </c>
      <c r="C464" s="11" t="s">
        <v>25</v>
      </c>
      <c r="D464" s="13">
        <v>12820</v>
      </c>
      <c r="E464" s="27">
        <v>272.73</v>
      </c>
      <c r="F464" s="27">
        <v>277.05223421166897</v>
      </c>
      <c r="G464" s="13">
        <f t="shared" si="18"/>
        <v>55411.042593596016</v>
      </c>
      <c r="H464" s="27">
        <v>277.27</v>
      </c>
      <c r="I464" s="13">
        <f t="shared" si="19"/>
        <v>2791.7574064035171</v>
      </c>
      <c r="J464" s="13">
        <f t="shared" si="20"/>
        <v>58202.79999999953</v>
      </c>
      <c r="L464" s="13"/>
    </row>
    <row r="465" spans="1:12" x14ac:dyDescent="0.25">
      <c r="A465" s="46">
        <v>100290410</v>
      </c>
      <c r="B465" s="11" t="s">
        <v>173</v>
      </c>
      <c r="C465" s="11" t="s">
        <v>25</v>
      </c>
      <c r="D465" s="13">
        <v>14648</v>
      </c>
      <c r="E465" s="27">
        <v>197.18</v>
      </c>
      <c r="F465" s="27">
        <v>196.68256697549356</v>
      </c>
      <c r="G465" s="13">
        <f t="shared" si="18"/>
        <v>-7286.3989429704698</v>
      </c>
      <c r="H465" s="27">
        <v>196.49</v>
      </c>
      <c r="I465" s="13">
        <f t="shared" si="19"/>
        <v>-2820.7210570294969</v>
      </c>
      <c r="J465" s="13">
        <f t="shared" si="20"/>
        <v>-10107.119999999966</v>
      </c>
      <c r="L465" s="13"/>
    </row>
    <row r="466" spans="1:12" x14ac:dyDescent="0.25">
      <c r="A466" s="46">
        <v>100291490</v>
      </c>
      <c r="B466" s="11" t="s">
        <v>368</v>
      </c>
      <c r="C466" s="11" t="s">
        <v>25</v>
      </c>
      <c r="D466" s="13">
        <v>15875</v>
      </c>
      <c r="E466" s="27">
        <v>188.57</v>
      </c>
      <c r="F466" s="27">
        <v>186.12545878155515</v>
      </c>
      <c r="G466" s="13">
        <f t="shared" si="18"/>
        <v>-38807.091842811838</v>
      </c>
      <c r="H466" s="27">
        <v>186.08</v>
      </c>
      <c r="I466" s="13">
        <f t="shared" si="19"/>
        <v>-721.65815718785711</v>
      </c>
      <c r="J466" s="13">
        <f t="shared" si="20"/>
        <v>-39528.749999999694</v>
      </c>
      <c r="L466" s="13"/>
    </row>
    <row r="467" spans="1:12" s="11" customFormat="1" x14ac:dyDescent="0.25">
      <c r="A467" s="48"/>
      <c r="B467" s="35"/>
      <c r="C467" s="36" t="s">
        <v>598</v>
      </c>
      <c r="D467" s="42">
        <f>SUBTOTAL(9,D429:D466)</f>
        <v>668457.13657999993</v>
      </c>
      <c r="E467" s="44"/>
      <c r="F467" s="44"/>
      <c r="G467" s="42">
        <f>SUBTOTAL(9,G429:G466)</f>
        <v>-153276.71449196598</v>
      </c>
      <c r="H467" s="44"/>
      <c r="I467" s="42">
        <f>SUBTOTAL(9,I429:I466)</f>
        <v>-478935.60215283372</v>
      </c>
      <c r="J467" s="42">
        <f>SUBTOTAL(9,J429:J466)</f>
        <v>-632212.31664479931</v>
      </c>
      <c r="K467" s="13"/>
      <c r="L467" s="13"/>
    </row>
    <row r="468" spans="1:12" s="11" customFormat="1" ht="3" customHeight="1" x14ac:dyDescent="0.25">
      <c r="A468" s="46"/>
      <c r="C468" s="33"/>
      <c r="D468" s="39"/>
      <c r="E468" s="45"/>
      <c r="F468" s="45"/>
      <c r="G468" s="39"/>
      <c r="H468" s="45"/>
      <c r="I468" s="39"/>
      <c r="J468" s="39"/>
      <c r="K468" s="13"/>
      <c r="L468" s="13"/>
    </row>
    <row r="469" spans="1:12" x14ac:dyDescent="0.25">
      <c r="A469" s="46">
        <v>100267380</v>
      </c>
      <c r="B469" s="11" t="s">
        <v>387</v>
      </c>
      <c r="C469" s="11" t="s">
        <v>388</v>
      </c>
      <c r="D469" s="13">
        <v>19430</v>
      </c>
      <c r="E469" s="27">
        <v>201.08</v>
      </c>
      <c r="F469" s="27">
        <v>200.54601225892287</v>
      </c>
      <c r="G469" s="13">
        <f t="shared" si="18"/>
        <v>-10375.381809128845</v>
      </c>
      <c r="H469" s="27">
        <v>202.23</v>
      </c>
      <c r="I469" s="13">
        <f t="shared" si="19"/>
        <v>32719.881809128405</v>
      </c>
      <c r="J469" s="13">
        <f t="shared" si="20"/>
        <v>22344.49999999956</v>
      </c>
      <c r="L469" s="13"/>
    </row>
    <row r="470" spans="1:12" x14ac:dyDescent="0.25">
      <c r="A470" s="46">
        <v>200345390</v>
      </c>
      <c r="B470" s="11" t="s">
        <v>469</v>
      </c>
      <c r="C470" s="11" t="s">
        <v>388</v>
      </c>
      <c r="D470" s="13">
        <v>7038</v>
      </c>
      <c r="E470" s="27">
        <v>187.9</v>
      </c>
      <c r="F470" s="27">
        <v>200.23</v>
      </c>
      <c r="G470" s="13">
        <f t="shared" si="18"/>
        <v>86778.539999999892</v>
      </c>
      <c r="H470" s="27">
        <v>204.14</v>
      </c>
      <c r="I470" s="13">
        <f t="shared" si="19"/>
        <v>27518.579999999976</v>
      </c>
      <c r="J470" s="13">
        <f t="shared" si="20"/>
        <v>114297.11999999986</v>
      </c>
      <c r="L470" s="13"/>
    </row>
    <row r="471" spans="1:12" s="11" customFormat="1" x14ac:dyDescent="0.25">
      <c r="A471" s="48"/>
      <c r="B471" s="35"/>
      <c r="C471" s="36" t="s">
        <v>599</v>
      </c>
      <c r="D471" s="42">
        <f>SUBTOTAL(9,D469:D470)</f>
        <v>26468</v>
      </c>
      <c r="E471" s="44"/>
      <c r="F471" s="44"/>
      <c r="G471" s="42">
        <f>SUBTOTAL(9,G469:G470)</f>
        <v>76403.15819087105</v>
      </c>
      <c r="H471" s="44"/>
      <c r="I471" s="42">
        <f>SUBTOTAL(9,I469:I470)</f>
        <v>60238.461809128377</v>
      </c>
      <c r="J471" s="42">
        <f>SUBTOTAL(9,J469:J470)</f>
        <v>136641.61999999941</v>
      </c>
      <c r="K471" s="13"/>
      <c r="L471" s="13"/>
    </row>
    <row r="472" spans="1:12" s="11" customFormat="1" ht="3" customHeight="1" x14ac:dyDescent="0.25">
      <c r="A472" s="46"/>
      <c r="C472" s="33"/>
      <c r="D472" s="39"/>
      <c r="E472" s="45"/>
      <c r="F472" s="45"/>
      <c r="G472" s="39"/>
      <c r="H472" s="45"/>
      <c r="I472" s="39"/>
      <c r="J472" s="39"/>
      <c r="K472" s="13"/>
      <c r="L472" s="13"/>
    </row>
    <row r="473" spans="1:12" x14ac:dyDescent="0.25">
      <c r="A473" s="46">
        <v>100269640</v>
      </c>
      <c r="B473" s="11" t="s">
        <v>214</v>
      </c>
      <c r="C473" s="11" t="s">
        <v>215</v>
      </c>
      <c r="D473" s="13">
        <v>9959.06</v>
      </c>
      <c r="E473" s="27">
        <v>162.93</v>
      </c>
      <c r="F473" s="27">
        <v>173.10692849611735</v>
      </c>
      <c r="G473" s="13">
        <f t="shared" si="18"/>
        <v>101352.64150854237</v>
      </c>
      <c r="H473" s="27">
        <v>178.27</v>
      </c>
      <c r="I473" s="13">
        <f t="shared" si="19"/>
        <v>51419.338891457664</v>
      </c>
      <c r="J473" s="13">
        <f t="shared" si="20"/>
        <v>152771.98040000003</v>
      </c>
      <c r="L473" s="13"/>
    </row>
    <row r="474" spans="1:12" s="11" customFormat="1" x14ac:dyDescent="0.25">
      <c r="A474" s="48"/>
      <c r="B474" s="35"/>
      <c r="C474" s="36" t="s">
        <v>600</v>
      </c>
      <c r="D474" s="42">
        <f>SUBTOTAL(9,D473:D473)</f>
        <v>9959.06</v>
      </c>
      <c r="E474" s="44"/>
      <c r="F474" s="44"/>
      <c r="G474" s="42">
        <f>SUBTOTAL(9,G473:G473)</f>
        <v>101352.64150854237</v>
      </c>
      <c r="H474" s="44"/>
      <c r="I474" s="42">
        <f>SUBTOTAL(9,I473:I473)</f>
        <v>51419.338891457664</v>
      </c>
      <c r="J474" s="42">
        <f>SUBTOTAL(9,J473:J473)</f>
        <v>152771.98040000003</v>
      </c>
      <c r="K474" s="13"/>
      <c r="L474" s="13"/>
    </row>
    <row r="475" spans="1:12" s="11" customFormat="1" ht="3" customHeight="1" x14ac:dyDescent="0.25">
      <c r="A475" s="46"/>
      <c r="C475" s="33"/>
      <c r="D475" s="39"/>
      <c r="E475" s="45"/>
      <c r="F475" s="45"/>
      <c r="G475" s="39"/>
      <c r="H475" s="45"/>
      <c r="I475" s="39"/>
      <c r="J475" s="39"/>
      <c r="K475" s="13"/>
      <c r="L475" s="13"/>
    </row>
    <row r="476" spans="1:12" x14ac:dyDescent="0.25">
      <c r="A476" s="46">
        <v>100290810</v>
      </c>
      <c r="B476" s="11" t="s">
        <v>187</v>
      </c>
      <c r="C476" s="11" t="s">
        <v>188</v>
      </c>
      <c r="D476" s="13">
        <v>23490</v>
      </c>
      <c r="E476" s="27">
        <v>195.33</v>
      </c>
      <c r="F476" s="27">
        <v>197.49999999999997</v>
      </c>
      <c r="G476" s="13">
        <f t="shared" si="18"/>
        <v>50973.299999999035</v>
      </c>
      <c r="H476" s="27">
        <v>202.1</v>
      </c>
      <c r="I476" s="13">
        <f t="shared" si="19"/>
        <v>108054.00000000054</v>
      </c>
      <c r="J476" s="13">
        <f t="shared" si="20"/>
        <v>159027.29999999958</v>
      </c>
      <c r="L476" s="13"/>
    </row>
    <row r="477" spans="1:12" s="11" customFormat="1" x14ac:dyDescent="0.25">
      <c r="A477" s="48"/>
      <c r="B477" s="35"/>
      <c r="C477" s="36" t="s">
        <v>601</v>
      </c>
      <c r="D477" s="42">
        <f>SUBTOTAL(9,D476:D476)</f>
        <v>23490</v>
      </c>
      <c r="E477" s="44"/>
      <c r="F477" s="44"/>
      <c r="G477" s="42">
        <f>SUBTOTAL(9,G476:G476)</f>
        <v>50973.299999999035</v>
      </c>
      <c r="H477" s="44"/>
      <c r="I477" s="42">
        <f>SUBTOTAL(9,I476:I476)</f>
        <v>108054.00000000054</v>
      </c>
      <c r="J477" s="42">
        <f>SUBTOTAL(9,J476:J476)</f>
        <v>159027.29999999958</v>
      </c>
      <c r="K477" s="13"/>
      <c r="L477" s="13"/>
    </row>
    <row r="478" spans="1:12" s="11" customFormat="1" ht="3" customHeight="1" x14ac:dyDescent="0.25">
      <c r="A478" s="46"/>
      <c r="C478" s="33"/>
      <c r="D478" s="39"/>
      <c r="E478" s="45"/>
      <c r="F478" s="45"/>
      <c r="G478" s="39"/>
      <c r="H478" s="45"/>
      <c r="I478" s="39"/>
      <c r="J478" s="39"/>
      <c r="K478" s="13"/>
      <c r="L478" s="13"/>
    </row>
    <row r="479" spans="1:12" x14ac:dyDescent="0.25">
      <c r="A479" s="46">
        <v>200909280</v>
      </c>
      <c r="B479" s="11" t="s">
        <v>501</v>
      </c>
      <c r="C479" s="11" t="s">
        <v>502</v>
      </c>
      <c r="D479" s="13">
        <v>6523</v>
      </c>
      <c r="E479" s="27">
        <v>179.55</v>
      </c>
      <c r="F479" s="27">
        <v>182.88000000000002</v>
      </c>
      <c r="G479" s="13">
        <f t="shared" si="18"/>
        <v>21721.59000000008</v>
      </c>
      <c r="H479" s="27">
        <v>181.44</v>
      </c>
      <c r="I479" s="13">
        <f t="shared" si="19"/>
        <v>-9393.12000000017</v>
      </c>
      <c r="J479" s="13">
        <f t="shared" si="20"/>
        <v>12328.46999999991</v>
      </c>
      <c r="L479" s="13"/>
    </row>
    <row r="480" spans="1:12" s="11" customFormat="1" x14ac:dyDescent="0.25">
      <c r="A480" s="48"/>
      <c r="B480" s="35"/>
      <c r="C480" s="36" t="s">
        <v>602</v>
      </c>
      <c r="D480" s="42">
        <f>SUBTOTAL(9,D479:D479)</f>
        <v>6523</v>
      </c>
      <c r="E480" s="44"/>
      <c r="F480" s="44"/>
      <c r="G480" s="42">
        <f>SUBTOTAL(9,G479:G479)</f>
        <v>21721.59000000008</v>
      </c>
      <c r="H480" s="44"/>
      <c r="I480" s="42">
        <f>SUBTOTAL(9,I479:I479)</f>
        <v>-9393.12000000017</v>
      </c>
      <c r="J480" s="42">
        <f>SUBTOTAL(9,J479:J479)</f>
        <v>12328.46999999991</v>
      </c>
      <c r="K480" s="13"/>
      <c r="L480" s="13"/>
    </row>
    <row r="481" spans="1:12" s="11" customFormat="1" ht="3" customHeight="1" x14ac:dyDescent="0.25">
      <c r="A481" s="46"/>
      <c r="C481" s="33"/>
      <c r="D481" s="39"/>
      <c r="E481" s="45"/>
      <c r="F481" s="45"/>
      <c r="G481" s="39"/>
      <c r="H481" s="45"/>
      <c r="I481" s="39"/>
      <c r="J481" s="39"/>
      <c r="K481" s="13"/>
      <c r="L481" s="13"/>
    </row>
    <row r="482" spans="1:12" x14ac:dyDescent="0.25">
      <c r="A482" s="46">
        <v>100273770</v>
      </c>
      <c r="B482" s="11" t="s">
        <v>77</v>
      </c>
      <c r="C482" s="11" t="s">
        <v>78</v>
      </c>
      <c r="D482" s="13">
        <v>16569</v>
      </c>
      <c r="E482" s="27">
        <v>185.09</v>
      </c>
      <c r="F482" s="27">
        <v>197.27367905701482</v>
      </c>
      <c r="G482" s="13">
        <f t="shared" si="18"/>
        <v>201871.37829567844</v>
      </c>
      <c r="H482" s="27">
        <v>200.97</v>
      </c>
      <c r="I482" s="13">
        <f t="shared" si="19"/>
        <v>61244.341704321472</v>
      </c>
      <c r="J482" s="13">
        <f t="shared" si="20"/>
        <v>263115.71999999991</v>
      </c>
      <c r="L482" s="13"/>
    </row>
    <row r="483" spans="1:12" x14ac:dyDescent="0.25">
      <c r="A483" s="46">
        <v>100267430</v>
      </c>
      <c r="B483" s="11" t="s">
        <v>391</v>
      </c>
      <c r="C483" s="11" t="s">
        <v>78</v>
      </c>
      <c r="D483" s="13">
        <v>10423</v>
      </c>
      <c r="E483" s="27">
        <v>207.19</v>
      </c>
      <c r="F483" s="27">
        <v>209.58899645371648</v>
      </c>
      <c r="G483" s="13">
        <f t="shared" si="18"/>
        <v>25004.740037086853</v>
      </c>
      <c r="H483" s="27">
        <v>210.52</v>
      </c>
      <c r="I483" s="13">
        <f t="shared" si="19"/>
        <v>9703.8499629132803</v>
      </c>
      <c r="J483" s="13">
        <f t="shared" si="20"/>
        <v>34708.590000000135</v>
      </c>
      <c r="L483" s="13"/>
    </row>
    <row r="484" spans="1:12" x14ac:dyDescent="0.25">
      <c r="A484" s="46">
        <v>100267600</v>
      </c>
      <c r="B484" s="11" t="s">
        <v>409</v>
      </c>
      <c r="C484" s="11" t="s">
        <v>78</v>
      </c>
      <c r="D484" s="13">
        <v>19963</v>
      </c>
      <c r="E484" s="27">
        <v>185.37</v>
      </c>
      <c r="F484" s="27">
        <v>188.59988648728694</v>
      </c>
      <c r="G484" s="13">
        <f t="shared" si="18"/>
        <v>64478.223945709047</v>
      </c>
      <c r="H484" s="27">
        <v>190.09</v>
      </c>
      <c r="I484" s="13">
        <f t="shared" si="19"/>
        <v>29747.136054290931</v>
      </c>
      <c r="J484" s="13">
        <f t="shared" si="20"/>
        <v>94225.359999999986</v>
      </c>
      <c r="L484" s="13"/>
    </row>
    <row r="485" spans="1:12" s="11" customFormat="1" x14ac:dyDescent="0.25">
      <c r="A485" s="48"/>
      <c r="B485" s="35"/>
      <c r="C485" s="36" t="s">
        <v>603</v>
      </c>
      <c r="D485" s="42">
        <f>SUBTOTAL(9,D482:D484)</f>
        <v>46955</v>
      </c>
      <c r="E485" s="44"/>
      <c r="F485" s="44"/>
      <c r="G485" s="42">
        <f>SUBTOTAL(9,G482:G484)</f>
        <v>291354.34227847436</v>
      </c>
      <c r="H485" s="44"/>
      <c r="I485" s="42">
        <f>SUBTOTAL(9,I482:I484)</f>
        <v>100695.32772152568</v>
      </c>
      <c r="J485" s="42">
        <f>SUBTOTAL(9,J482:J484)</f>
        <v>392049.67000000004</v>
      </c>
      <c r="K485" s="13"/>
      <c r="L485" s="13"/>
    </row>
    <row r="486" spans="1:12" s="11" customFormat="1" ht="3" customHeight="1" x14ac:dyDescent="0.25">
      <c r="A486" s="46"/>
      <c r="C486" s="33"/>
      <c r="D486" s="39"/>
      <c r="E486" s="45"/>
      <c r="F486" s="45"/>
      <c r="G486" s="39"/>
      <c r="H486" s="45"/>
      <c r="I486" s="39"/>
      <c r="J486" s="39"/>
      <c r="K486" s="13"/>
      <c r="L486" s="13"/>
    </row>
    <row r="487" spans="1:12" x14ac:dyDescent="0.25">
      <c r="A487" s="46">
        <v>200525120</v>
      </c>
      <c r="B487" s="11" t="s">
        <v>488</v>
      </c>
      <c r="C487" s="11" t="s">
        <v>47</v>
      </c>
      <c r="D487" s="13">
        <v>6207</v>
      </c>
      <c r="E487" s="27">
        <v>167.99</v>
      </c>
      <c r="F487" s="27">
        <v>166.62065594500675</v>
      </c>
      <c r="G487" s="13">
        <f t="shared" si="18"/>
        <v>-8499.5185493431836</v>
      </c>
      <c r="H487" s="27">
        <v>171.83</v>
      </c>
      <c r="I487" s="13">
        <f t="shared" si="19"/>
        <v>32334.398549343205</v>
      </c>
      <c r="J487" s="13">
        <f t="shared" si="20"/>
        <v>23834.880000000019</v>
      </c>
      <c r="L487" s="13"/>
    </row>
    <row r="488" spans="1:12" x14ac:dyDescent="0.25">
      <c r="A488" s="46">
        <v>201114960</v>
      </c>
      <c r="B488" s="11" t="s">
        <v>525</v>
      </c>
      <c r="C488" s="11" t="s">
        <v>47</v>
      </c>
      <c r="D488" s="13">
        <v>2719</v>
      </c>
      <c r="E488" s="27">
        <v>208.73</v>
      </c>
      <c r="F488" s="27">
        <v>200.49999999999997</v>
      </c>
      <c r="G488" s="13">
        <f t="shared" si="18"/>
        <v>-22377.37000000005</v>
      </c>
      <c r="H488" s="27">
        <v>199.03</v>
      </c>
      <c r="I488" s="13">
        <f t="shared" si="19"/>
        <v>-3996.9299999999198</v>
      </c>
      <c r="J488" s="13">
        <f t="shared" si="20"/>
        <v>-26374.29999999997</v>
      </c>
      <c r="L488" s="13"/>
    </row>
    <row r="489" spans="1:12" x14ac:dyDescent="0.25">
      <c r="A489" s="46">
        <v>100266800</v>
      </c>
      <c r="B489" s="11" t="s">
        <v>46</v>
      </c>
      <c r="C489" s="11" t="s">
        <v>47</v>
      </c>
      <c r="D489" s="13">
        <v>22647</v>
      </c>
      <c r="E489" s="27">
        <v>176.03</v>
      </c>
      <c r="F489" s="27">
        <v>178.558169948846</v>
      </c>
      <c r="G489" s="13">
        <f t="shared" si="18"/>
        <v>57255.464831515346</v>
      </c>
      <c r="H489" s="27">
        <v>180.14</v>
      </c>
      <c r="I489" s="13">
        <f t="shared" si="19"/>
        <v>35823.705168484325</v>
      </c>
      <c r="J489" s="13">
        <f t="shared" si="20"/>
        <v>93079.169999999664</v>
      </c>
      <c r="L489" s="13"/>
    </row>
    <row r="490" spans="1:12" x14ac:dyDescent="0.25">
      <c r="A490" s="46">
        <v>201290670</v>
      </c>
      <c r="B490" s="11" t="s">
        <v>555</v>
      </c>
      <c r="C490" s="11" t="s">
        <v>47</v>
      </c>
      <c r="D490" s="13">
        <v>2106.35232</v>
      </c>
      <c r="E490" s="27">
        <v>163.47999999999999</v>
      </c>
      <c r="F490" s="27">
        <v>147.15</v>
      </c>
      <c r="G490" s="13">
        <f t="shared" si="18"/>
        <v>-34396.733385599968</v>
      </c>
      <c r="H490" s="27">
        <v>151.74</v>
      </c>
      <c r="I490" s="13">
        <f t="shared" si="19"/>
        <v>9668.1571488000063</v>
      </c>
      <c r="J490" s="13">
        <f t="shared" si="20"/>
        <v>-24728.576236799963</v>
      </c>
      <c r="L490" s="13"/>
    </row>
    <row r="491" spans="1:12" x14ac:dyDescent="0.25">
      <c r="A491" s="46">
        <v>200526450</v>
      </c>
      <c r="B491" s="11" t="s">
        <v>486</v>
      </c>
      <c r="C491" s="11" t="s">
        <v>47</v>
      </c>
      <c r="D491" s="13">
        <v>6965</v>
      </c>
      <c r="E491" s="27">
        <v>179.71</v>
      </c>
      <c r="F491" s="27">
        <v>174.76747429041239</v>
      </c>
      <c r="G491" s="13">
        <f t="shared" si="18"/>
        <v>-34424.691567277725</v>
      </c>
      <c r="H491" s="27">
        <v>172.9</v>
      </c>
      <c r="I491" s="13">
        <f t="shared" si="19"/>
        <v>-13006.958432722289</v>
      </c>
      <c r="J491" s="13">
        <f t="shared" si="20"/>
        <v>-47431.650000000016</v>
      </c>
      <c r="L491" s="13"/>
    </row>
    <row r="492" spans="1:12" x14ac:dyDescent="0.25">
      <c r="A492" s="46">
        <v>200229560</v>
      </c>
      <c r="B492" s="11" t="s">
        <v>449</v>
      </c>
      <c r="C492" s="11" t="s">
        <v>47</v>
      </c>
      <c r="D492" s="13">
        <v>26008</v>
      </c>
      <c r="E492" s="27">
        <v>163.18</v>
      </c>
      <c r="F492" s="27">
        <v>163.43138977819473</v>
      </c>
      <c r="G492" s="13">
        <f t="shared" si="18"/>
        <v>6538.1453512882972</v>
      </c>
      <c r="H492" s="27">
        <v>161.78</v>
      </c>
      <c r="I492" s="13">
        <f t="shared" si="19"/>
        <v>-42949.345351288444</v>
      </c>
      <c r="J492" s="13">
        <f t="shared" si="20"/>
        <v>-36411.20000000015</v>
      </c>
      <c r="L492" s="13"/>
    </row>
    <row r="493" spans="1:12" x14ac:dyDescent="0.25">
      <c r="A493" s="46">
        <v>200429840</v>
      </c>
      <c r="B493" s="11" t="s">
        <v>476</v>
      </c>
      <c r="C493" s="11" t="s">
        <v>47</v>
      </c>
      <c r="D493" s="13">
        <v>12357</v>
      </c>
      <c r="E493" s="27">
        <v>192.57</v>
      </c>
      <c r="F493" s="27">
        <v>195.15</v>
      </c>
      <c r="G493" s="13">
        <f t="shared" si="18"/>
        <v>31881.060000000154</v>
      </c>
      <c r="H493" s="27">
        <v>198.99</v>
      </c>
      <c r="I493" s="13">
        <f t="shared" si="19"/>
        <v>47450.880000000041</v>
      </c>
      <c r="J493" s="13">
        <f t="shared" si="20"/>
        <v>79331.940000000192</v>
      </c>
      <c r="L493" s="13"/>
    </row>
    <row r="494" spans="1:12" x14ac:dyDescent="0.25">
      <c r="A494" s="46">
        <v>100267550</v>
      </c>
      <c r="B494" s="11" t="s">
        <v>405</v>
      </c>
      <c r="C494" s="11" t="s">
        <v>47</v>
      </c>
      <c r="D494" s="13">
        <v>15128</v>
      </c>
      <c r="E494" s="27">
        <v>188.06</v>
      </c>
      <c r="F494" s="27">
        <v>183.32341029338232</v>
      </c>
      <c r="G494" s="13">
        <f t="shared" si="18"/>
        <v>-71655.129081712235</v>
      </c>
      <c r="H494" s="27">
        <v>179.81</v>
      </c>
      <c r="I494" s="13">
        <f t="shared" si="19"/>
        <v>-53150.870918287757</v>
      </c>
      <c r="J494" s="13">
        <f t="shared" si="20"/>
        <v>-124806</v>
      </c>
      <c r="L494" s="13"/>
    </row>
    <row r="495" spans="1:12" x14ac:dyDescent="0.25">
      <c r="A495" s="46">
        <v>100291250</v>
      </c>
      <c r="B495" s="11" t="s">
        <v>203</v>
      </c>
      <c r="C495" s="11" t="s">
        <v>47</v>
      </c>
      <c r="D495" s="13">
        <v>10102</v>
      </c>
      <c r="E495" s="27">
        <v>174.28</v>
      </c>
      <c r="F495" s="27">
        <v>176.31</v>
      </c>
      <c r="G495" s="13">
        <f t="shared" si="18"/>
        <v>20507.060000000012</v>
      </c>
      <c r="H495" s="27">
        <v>178.96</v>
      </c>
      <c r="I495" s="13">
        <f t="shared" si="19"/>
        <v>26770.300000000057</v>
      </c>
      <c r="J495" s="13">
        <f t="shared" si="20"/>
        <v>47277.360000000073</v>
      </c>
      <c r="L495" s="13"/>
    </row>
    <row r="496" spans="1:12" x14ac:dyDescent="0.25">
      <c r="A496" s="46">
        <v>100266290</v>
      </c>
      <c r="B496" s="11" t="s">
        <v>312</v>
      </c>
      <c r="C496" s="11" t="s">
        <v>47</v>
      </c>
      <c r="D496" s="13">
        <v>21721.57</v>
      </c>
      <c r="E496" s="27">
        <v>164.17</v>
      </c>
      <c r="F496" s="27">
        <v>160.76752914240623</v>
      </c>
      <c r="G496" s="13">
        <f t="shared" si="18"/>
        <v>-73907.008906182789</v>
      </c>
      <c r="H496" s="27">
        <v>159.62</v>
      </c>
      <c r="I496" s="13">
        <f t="shared" si="19"/>
        <v>-24926.134593816845</v>
      </c>
      <c r="J496" s="13">
        <f t="shared" si="20"/>
        <v>-98833.143499999627</v>
      </c>
      <c r="L496" s="13"/>
    </row>
    <row r="497" spans="1:12" x14ac:dyDescent="0.25">
      <c r="A497" s="46">
        <v>100290890</v>
      </c>
      <c r="B497" s="11" t="s">
        <v>288</v>
      </c>
      <c r="C497" s="11" t="s">
        <v>47</v>
      </c>
      <c r="D497" s="13">
        <v>24441.89</v>
      </c>
      <c r="E497" s="27">
        <v>176.75</v>
      </c>
      <c r="F497" s="27">
        <v>177.11569726500392</v>
      </c>
      <c r="G497" s="13">
        <f t="shared" si="18"/>
        <v>8938.3323245265765</v>
      </c>
      <c r="H497" s="27">
        <v>175.53</v>
      </c>
      <c r="I497" s="13">
        <f t="shared" si="19"/>
        <v>-38757.438124526547</v>
      </c>
      <c r="J497" s="13">
        <f t="shared" si="20"/>
        <v>-29819.105799999968</v>
      </c>
      <c r="L497" s="13"/>
    </row>
    <row r="498" spans="1:12" x14ac:dyDescent="0.25">
      <c r="A498" s="46">
        <v>100274440</v>
      </c>
      <c r="B498" s="11" t="s">
        <v>90</v>
      </c>
      <c r="C498" s="11" t="s">
        <v>47</v>
      </c>
      <c r="D498" s="13">
        <v>17838</v>
      </c>
      <c r="E498" s="27">
        <v>161.47999999999999</v>
      </c>
      <c r="F498" s="27">
        <v>162.11544937517044</v>
      </c>
      <c r="G498" s="13">
        <f t="shared" si="18"/>
        <v>11335.14595429053</v>
      </c>
      <c r="H498" s="27">
        <v>160.52000000000001</v>
      </c>
      <c r="I498" s="13">
        <f t="shared" si="19"/>
        <v>-28459.625954290164</v>
      </c>
      <c r="J498" s="13">
        <f t="shared" si="20"/>
        <v>-17124.479999999632</v>
      </c>
      <c r="L498" s="13"/>
    </row>
    <row r="499" spans="1:12" x14ac:dyDescent="0.25">
      <c r="A499" s="46">
        <v>100271660</v>
      </c>
      <c r="B499" s="11" t="s">
        <v>275</v>
      </c>
      <c r="C499" s="11" t="s">
        <v>47</v>
      </c>
      <c r="D499" s="13">
        <v>32446</v>
      </c>
      <c r="E499" s="27">
        <v>182.36</v>
      </c>
      <c r="F499" s="27">
        <v>183.23860955790266</v>
      </c>
      <c r="G499" s="13">
        <f t="shared" si="18"/>
        <v>28507.365715709362</v>
      </c>
      <c r="H499" s="27">
        <v>184.17</v>
      </c>
      <c r="I499" s="13">
        <f t="shared" si="19"/>
        <v>30219.894284289789</v>
      </c>
      <c r="J499" s="13">
        <f t="shared" si="20"/>
        <v>58727.259999999151</v>
      </c>
      <c r="L499" s="13"/>
    </row>
    <row r="500" spans="1:12" x14ac:dyDescent="0.25">
      <c r="A500" s="46">
        <v>100284300</v>
      </c>
      <c r="B500" s="11" t="s">
        <v>369</v>
      </c>
      <c r="C500" s="11" t="s">
        <v>47</v>
      </c>
      <c r="D500" s="13">
        <v>14998</v>
      </c>
      <c r="E500" s="27">
        <v>237.9</v>
      </c>
      <c r="F500" s="27">
        <v>243.52469007366511</v>
      </c>
      <c r="G500" s="13">
        <f t="shared" si="18"/>
        <v>84359.101724829277</v>
      </c>
      <c r="H500" s="27">
        <v>245.48</v>
      </c>
      <c r="I500" s="13">
        <f t="shared" si="19"/>
        <v>29325.738275170486</v>
      </c>
      <c r="J500" s="13">
        <f t="shared" si="20"/>
        <v>113684.83999999976</v>
      </c>
      <c r="L500" s="13"/>
    </row>
    <row r="501" spans="1:12" s="11" customFormat="1" x14ac:dyDescent="0.25">
      <c r="A501" s="48"/>
      <c r="B501" s="35"/>
      <c r="C501" s="36" t="s">
        <v>604</v>
      </c>
      <c r="D501" s="42">
        <f>SUBTOTAL(9,D487:D500)</f>
        <v>215684.81232000003</v>
      </c>
      <c r="E501" s="44"/>
      <c r="F501" s="44"/>
      <c r="G501" s="42">
        <f>SUBTOTAL(9,G487:G500)</f>
        <v>4061.2244120436226</v>
      </c>
      <c r="H501" s="44"/>
      <c r="I501" s="42">
        <f>SUBTOTAL(9,I487:I500)</f>
        <v>6345.7700511559306</v>
      </c>
      <c r="J501" s="42">
        <f>SUBTOTAL(9,J487:J500)</f>
        <v>10406.994463199531</v>
      </c>
      <c r="K501" s="13"/>
      <c r="L501" s="13"/>
    </row>
    <row r="502" spans="1:12" s="11" customFormat="1" ht="3" customHeight="1" x14ac:dyDescent="0.25">
      <c r="A502" s="46"/>
      <c r="C502" s="33"/>
      <c r="D502" s="39"/>
      <c r="E502" s="45"/>
      <c r="F502" s="45"/>
      <c r="G502" s="39"/>
      <c r="H502" s="45"/>
      <c r="I502" s="39"/>
      <c r="J502" s="39"/>
      <c r="K502" s="13"/>
      <c r="L502" s="13"/>
    </row>
    <row r="503" spans="1:12" x14ac:dyDescent="0.25">
      <c r="A503" s="46">
        <v>100266130</v>
      </c>
      <c r="B503" s="11" t="s">
        <v>294</v>
      </c>
      <c r="C503" s="11" t="s">
        <v>295</v>
      </c>
      <c r="D503" s="13">
        <v>15394</v>
      </c>
      <c r="E503" s="27">
        <v>190.58</v>
      </c>
      <c r="F503" s="27">
        <v>198.04116638101851</v>
      </c>
      <c r="G503" s="13">
        <f t="shared" si="18"/>
        <v>114857.1952693988</v>
      </c>
      <c r="H503" s="27">
        <v>202.99</v>
      </c>
      <c r="I503" s="13">
        <f t="shared" si="19"/>
        <v>76182.344730601151</v>
      </c>
      <c r="J503" s="13">
        <f t="shared" si="20"/>
        <v>191039.53999999995</v>
      </c>
      <c r="L503" s="13"/>
    </row>
    <row r="504" spans="1:12" s="11" customFormat="1" x14ac:dyDescent="0.25">
      <c r="A504" s="48"/>
      <c r="B504" s="35"/>
      <c r="C504" s="36" t="s">
        <v>605</v>
      </c>
      <c r="D504" s="42">
        <f>SUBTOTAL(9,D503:D503)</f>
        <v>15394</v>
      </c>
      <c r="E504" s="44"/>
      <c r="F504" s="44"/>
      <c r="G504" s="42">
        <f>SUBTOTAL(9,G503:G503)</f>
        <v>114857.1952693988</v>
      </c>
      <c r="H504" s="44"/>
      <c r="I504" s="42">
        <f>SUBTOTAL(9,I503:I503)</f>
        <v>76182.344730601151</v>
      </c>
      <c r="J504" s="42">
        <f>SUBTOTAL(9,J503:J503)</f>
        <v>191039.53999999995</v>
      </c>
      <c r="K504" s="13"/>
      <c r="L504" s="13"/>
    </row>
    <row r="505" spans="1:12" s="11" customFormat="1" ht="3" customHeight="1" x14ac:dyDescent="0.25">
      <c r="A505" s="46"/>
      <c r="C505" s="33"/>
      <c r="D505" s="39"/>
      <c r="E505" s="45"/>
      <c r="F505" s="45"/>
      <c r="G505" s="39"/>
      <c r="H505" s="45"/>
      <c r="I505" s="39"/>
      <c r="J505" s="39"/>
      <c r="K505" s="13"/>
      <c r="L505" s="13"/>
    </row>
    <row r="506" spans="1:12" x14ac:dyDescent="0.25">
      <c r="A506" s="46">
        <v>201110380</v>
      </c>
      <c r="B506" s="11" t="s">
        <v>527</v>
      </c>
      <c r="C506" s="11" t="s">
        <v>18</v>
      </c>
      <c r="D506" s="13">
        <v>6431</v>
      </c>
      <c r="E506" s="27">
        <v>190.01</v>
      </c>
      <c r="F506" s="27">
        <v>190.84472706534646</v>
      </c>
      <c r="G506" s="13">
        <f t="shared" si="18"/>
        <v>5368.1297572431513</v>
      </c>
      <c r="H506" s="27">
        <v>189.09</v>
      </c>
      <c r="I506" s="13">
        <f t="shared" si="19"/>
        <v>-11284.649757243071</v>
      </c>
      <c r="J506" s="13">
        <f t="shared" si="20"/>
        <v>-5916.5199999999195</v>
      </c>
      <c r="L506" s="13"/>
    </row>
    <row r="507" spans="1:12" x14ac:dyDescent="0.25">
      <c r="A507" s="46">
        <v>100288960</v>
      </c>
      <c r="B507" s="11" t="s">
        <v>143</v>
      </c>
      <c r="C507" s="11" t="s">
        <v>18</v>
      </c>
      <c r="D507" s="13">
        <v>18184</v>
      </c>
      <c r="E507" s="27">
        <v>192.98</v>
      </c>
      <c r="F507" s="27">
        <v>194.63559535234788</v>
      </c>
      <c r="G507" s="13">
        <f t="shared" si="18"/>
        <v>30105.34588709399</v>
      </c>
      <c r="H507" s="27">
        <v>194.72</v>
      </c>
      <c r="I507" s="13">
        <f t="shared" si="19"/>
        <v>1534.8141129061758</v>
      </c>
      <c r="J507" s="13">
        <f t="shared" si="20"/>
        <v>31640.160000000167</v>
      </c>
      <c r="L507" s="13"/>
    </row>
    <row r="508" spans="1:12" x14ac:dyDescent="0.25">
      <c r="A508" s="46">
        <v>100291010</v>
      </c>
      <c r="B508" s="11" t="s">
        <v>195</v>
      </c>
      <c r="C508" s="11" t="s">
        <v>18</v>
      </c>
      <c r="D508" s="13">
        <v>14743</v>
      </c>
      <c r="E508" s="27">
        <v>190.2</v>
      </c>
      <c r="F508" s="27">
        <v>190.06243157181183</v>
      </c>
      <c r="G508" s="13">
        <f t="shared" si="18"/>
        <v>-2028.1713367780487</v>
      </c>
      <c r="H508" s="27">
        <v>190.05</v>
      </c>
      <c r="I508" s="13">
        <f t="shared" si="19"/>
        <v>-183.27866322161606</v>
      </c>
      <c r="J508" s="13">
        <f t="shared" si="20"/>
        <v>-2211.4499999996647</v>
      </c>
      <c r="L508" s="13"/>
    </row>
    <row r="509" spans="1:12" x14ac:dyDescent="0.25">
      <c r="A509" s="46">
        <v>201080610</v>
      </c>
      <c r="B509" s="11" t="s">
        <v>524</v>
      </c>
      <c r="C509" s="11" t="s">
        <v>18</v>
      </c>
      <c r="D509" s="13">
        <v>9328</v>
      </c>
      <c r="E509" s="27">
        <v>197.84</v>
      </c>
      <c r="F509" s="27">
        <v>193.13197037675795</v>
      </c>
      <c r="G509" s="13">
        <f t="shared" si="18"/>
        <v>-43916.50032560189</v>
      </c>
      <c r="H509" s="27">
        <v>195.14</v>
      </c>
      <c r="I509" s="13">
        <f t="shared" si="19"/>
        <v>18730.900325601731</v>
      </c>
      <c r="J509" s="13">
        <f t="shared" si="20"/>
        <v>-25185.600000000159</v>
      </c>
      <c r="L509" s="13"/>
    </row>
    <row r="510" spans="1:12" x14ac:dyDescent="0.25">
      <c r="A510" s="46">
        <v>100283860</v>
      </c>
      <c r="B510" s="11" t="s">
        <v>348</v>
      </c>
      <c r="C510" s="11" t="s">
        <v>18</v>
      </c>
      <c r="D510" s="13">
        <v>28922</v>
      </c>
      <c r="E510" s="27">
        <v>189.3</v>
      </c>
      <c r="F510" s="27">
        <v>191.21439564070062</v>
      </c>
      <c r="G510" s="13">
        <f t="shared" si="18"/>
        <v>55368.150720342877</v>
      </c>
      <c r="H510" s="27">
        <v>189.89</v>
      </c>
      <c r="I510" s="13">
        <f t="shared" si="19"/>
        <v>-38304.170720343602</v>
      </c>
      <c r="J510" s="13">
        <f t="shared" si="20"/>
        <v>17063.979999999276</v>
      </c>
      <c r="L510" s="13"/>
    </row>
    <row r="511" spans="1:12" x14ac:dyDescent="0.25">
      <c r="A511" s="46">
        <v>100267630</v>
      </c>
      <c r="B511" s="11" t="s">
        <v>411</v>
      </c>
      <c r="C511" s="11" t="s">
        <v>18</v>
      </c>
      <c r="D511" s="13">
        <v>17869</v>
      </c>
      <c r="E511" s="27">
        <v>184.49</v>
      </c>
      <c r="F511" s="27">
        <v>184.89468650288191</v>
      </c>
      <c r="G511" s="13">
        <f t="shared" si="18"/>
        <v>7231.3431199966953</v>
      </c>
      <c r="H511" s="27">
        <v>183.91</v>
      </c>
      <c r="I511" s="13">
        <f t="shared" si="19"/>
        <v>-17595.363119996917</v>
      </c>
      <c r="J511" s="13">
        <f t="shared" si="20"/>
        <v>-10364.020000000222</v>
      </c>
      <c r="L511" s="13"/>
    </row>
    <row r="512" spans="1:12" x14ac:dyDescent="0.25">
      <c r="A512" s="46">
        <v>200139920</v>
      </c>
      <c r="B512" s="11" t="s">
        <v>440</v>
      </c>
      <c r="C512" s="11" t="s">
        <v>18</v>
      </c>
      <c r="D512" s="13">
        <v>23194</v>
      </c>
      <c r="E512" s="27">
        <v>194.82</v>
      </c>
      <c r="F512" s="27">
        <v>194.64896748949286</v>
      </c>
      <c r="G512" s="13">
        <f t="shared" si="18"/>
        <v>-3966.9280487024189</v>
      </c>
      <c r="H512" s="27">
        <v>196.78</v>
      </c>
      <c r="I512" s="13">
        <f t="shared" si="19"/>
        <v>49427.168048702602</v>
      </c>
      <c r="J512" s="13">
        <f t="shared" si="20"/>
        <v>45460.24000000018</v>
      </c>
      <c r="L512" s="13"/>
    </row>
    <row r="513" spans="1:12" x14ac:dyDescent="0.25">
      <c r="A513" s="46">
        <v>100290880</v>
      </c>
      <c r="B513" s="11" t="s">
        <v>192</v>
      </c>
      <c r="C513" s="11" t="s">
        <v>18</v>
      </c>
      <c r="D513" s="13">
        <v>24418</v>
      </c>
      <c r="E513" s="27">
        <v>198.43</v>
      </c>
      <c r="F513" s="27">
        <v>196.24839707393082</v>
      </c>
      <c r="G513" s="13">
        <f t="shared" si="18"/>
        <v>-53270.380248757458</v>
      </c>
      <c r="H513" s="27">
        <v>194.65</v>
      </c>
      <c r="I513" s="13">
        <f t="shared" si="19"/>
        <v>-39029.659751242565</v>
      </c>
      <c r="J513" s="13">
        <f t="shared" si="20"/>
        <v>-92300.040000000023</v>
      </c>
      <c r="L513" s="13"/>
    </row>
    <row r="514" spans="1:12" x14ac:dyDescent="0.25">
      <c r="A514" s="46">
        <v>100290490</v>
      </c>
      <c r="B514" s="11" t="s">
        <v>287</v>
      </c>
      <c r="C514" s="11" t="s">
        <v>18</v>
      </c>
      <c r="D514" s="13">
        <v>35867</v>
      </c>
      <c r="E514" s="27">
        <v>191.43</v>
      </c>
      <c r="F514" s="27">
        <v>188.30848622055109</v>
      </c>
      <c r="G514" s="13">
        <f t="shared" si="18"/>
        <v>-111959.33472749434</v>
      </c>
      <c r="H514" s="27">
        <v>188.01</v>
      </c>
      <c r="I514" s="13">
        <f t="shared" si="19"/>
        <v>-10705.805272506226</v>
      </c>
      <c r="J514" s="13">
        <f t="shared" si="20"/>
        <v>-122665.14000000057</v>
      </c>
      <c r="L514" s="13"/>
    </row>
    <row r="515" spans="1:12" x14ac:dyDescent="0.25">
      <c r="A515" s="46">
        <v>100266300</v>
      </c>
      <c r="B515" s="11" t="s">
        <v>383</v>
      </c>
      <c r="C515" s="11" t="s">
        <v>18</v>
      </c>
      <c r="D515" s="13">
        <v>20812</v>
      </c>
      <c r="E515" s="27">
        <v>176.09</v>
      </c>
      <c r="F515" s="27">
        <v>175.08023475972226</v>
      </c>
      <c r="G515" s="13">
        <f t="shared" si="18"/>
        <v>-21015.234180660413</v>
      </c>
      <c r="H515" s="27">
        <v>174.27</v>
      </c>
      <c r="I515" s="13">
        <f t="shared" si="19"/>
        <v>-16862.605819339446</v>
      </c>
      <c r="J515" s="13">
        <f t="shared" si="20"/>
        <v>-37877.839999999858</v>
      </c>
      <c r="L515" s="13"/>
    </row>
    <row r="516" spans="1:12" x14ac:dyDescent="0.25">
      <c r="A516" s="46">
        <v>100267190</v>
      </c>
      <c r="B516" s="11" t="s">
        <v>395</v>
      </c>
      <c r="C516" s="11" t="s">
        <v>18</v>
      </c>
      <c r="D516" s="13">
        <v>18778</v>
      </c>
      <c r="E516" s="27">
        <v>190.04</v>
      </c>
      <c r="F516" s="27">
        <v>186.80127319800911</v>
      </c>
      <c r="G516" s="13">
        <f t="shared" si="18"/>
        <v>-60816.811887784723</v>
      </c>
      <c r="H516" s="27">
        <v>185.92</v>
      </c>
      <c r="I516" s="13">
        <f t="shared" si="19"/>
        <v>-16548.548112215361</v>
      </c>
      <c r="J516" s="13">
        <f t="shared" si="20"/>
        <v>-77365.360000000088</v>
      </c>
      <c r="L516" s="13"/>
    </row>
    <row r="517" spans="1:12" x14ac:dyDescent="0.25">
      <c r="A517" s="46">
        <v>100266110</v>
      </c>
      <c r="B517" s="11" t="s">
        <v>17</v>
      </c>
      <c r="C517" s="11" t="s">
        <v>18</v>
      </c>
      <c r="D517" s="13">
        <v>16661</v>
      </c>
      <c r="E517" s="27">
        <v>202.39</v>
      </c>
      <c r="F517" s="27">
        <v>202.27550739645682</v>
      </c>
      <c r="G517" s="13">
        <f t="shared" si="18"/>
        <v>-1907.5612676327466</v>
      </c>
      <c r="H517" s="27">
        <v>201.76</v>
      </c>
      <c r="I517" s="13">
        <f t="shared" si="19"/>
        <v>-8588.8687323671784</v>
      </c>
      <c r="J517" s="13">
        <f t="shared" si="20"/>
        <v>-10496.429999999926</v>
      </c>
      <c r="L517" s="13"/>
    </row>
    <row r="518" spans="1:12" x14ac:dyDescent="0.25">
      <c r="A518" s="46">
        <v>201110390</v>
      </c>
      <c r="B518" s="11" t="s">
        <v>526</v>
      </c>
      <c r="C518" s="11" t="s">
        <v>18</v>
      </c>
      <c r="D518" s="13">
        <v>4286</v>
      </c>
      <c r="E518" s="27">
        <v>207.61</v>
      </c>
      <c r="F518" s="27">
        <v>197.23217678074846</v>
      </c>
      <c r="G518" s="13">
        <f t="shared" si="18"/>
        <v>-44479.35031771216</v>
      </c>
      <c r="H518" s="27">
        <v>197.01</v>
      </c>
      <c r="I518" s="13">
        <f t="shared" si="19"/>
        <v>-952.24968228794069</v>
      </c>
      <c r="J518" s="13">
        <f t="shared" si="20"/>
        <v>-45431.6000000001</v>
      </c>
      <c r="L518" s="13"/>
    </row>
    <row r="519" spans="1:12" x14ac:dyDescent="0.25">
      <c r="A519" s="46">
        <v>100267400</v>
      </c>
      <c r="B519" s="11" t="s">
        <v>393</v>
      </c>
      <c r="C519" s="11" t="s">
        <v>18</v>
      </c>
      <c r="D519" s="13">
        <v>24120</v>
      </c>
      <c r="E519" s="27">
        <v>176.9</v>
      </c>
      <c r="F519" s="27">
        <v>177.46653018032174</v>
      </c>
      <c r="G519" s="13">
        <f t="shared" si="18"/>
        <v>13664.70794936024</v>
      </c>
      <c r="H519" s="27">
        <v>178.13</v>
      </c>
      <c r="I519" s="13">
        <f t="shared" si="19"/>
        <v>16002.892050639513</v>
      </c>
      <c r="J519" s="13">
        <f t="shared" si="20"/>
        <v>29667.599999999751</v>
      </c>
      <c r="L519" s="13"/>
    </row>
    <row r="520" spans="1:12" x14ac:dyDescent="0.25">
      <c r="A520" s="46">
        <v>100291330</v>
      </c>
      <c r="B520" s="11" t="s">
        <v>207</v>
      </c>
      <c r="C520" s="11" t="s">
        <v>18</v>
      </c>
      <c r="D520" s="13">
        <v>27119</v>
      </c>
      <c r="E520" s="27">
        <v>196.76</v>
      </c>
      <c r="F520" s="27">
        <v>197.57</v>
      </c>
      <c r="G520" s="13">
        <f t="shared" si="18"/>
        <v>21966.390000000061</v>
      </c>
      <c r="H520" s="27">
        <v>197.79</v>
      </c>
      <c r="I520" s="13">
        <f t="shared" si="19"/>
        <v>5966.1799999999694</v>
      </c>
      <c r="J520" s="13">
        <f t="shared" si="20"/>
        <v>27932.570000000029</v>
      </c>
      <c r="L520" s="13"/>
    </row>
    <row r="521" spans="1:12" x14ac:dyDescent="0.25">
      <c r="A521" s="46">
        <v>100266760</v>
      </c>
      <c r="B521" s="11" t="s">
        <v>335</v>
      </c>
      <c r="C521" s="11" t="s">
        <v>18</v>
      </c>
      <c r="D521" s="13">
        <v>13385</v>
      </c>
      <c r="E521" s="27">
        <v>158.86000000000001</v>
      </c>
      <c r="F521" s="27">
        <v>158.8518449555016</v>
      </c>
      <c r="G521" s="13">
        <f t="shared" si="18"/>
        <v>-109.15527061120272</v>
      </c>
      <c r="H521" s="27">
        <v>157.63999999999999</v>
      </c>
      <c r="I521" s="13">
        <f t="shared" si="19"/>
        <v>-16220.544729389163</v>
      </c>
      <c r="J521" s="13">
        <f t="shared" si="20"/>
        <v>-16329.700000000366</v>
      </c>
      <c r="L521" s="13"/>
    </row>
    <row r="522" spans="1:12" x14ac:dyDescent="0.25">
      <c r="A522" s="46">
        <v>100290600</v>
      </c>
      <c r="B522" s="11" t="s">
        <v>286</v>
      </c>
      <c r="C522" s="11" t="s">
        <v>18</v>
      </c>
      <c r="D522" s="13">
        <v>17095</v>
      </c>
      <c r="E522" s="27">
        <v>193.53</v>
      </c>
      <c r="F522" s="27">
        <v>190.64169223567853</v>
      </c>
      <c r="G522" s="13">
        <f t="shared" si="18"/>
        <v>-49375.621231075493</v>
      </c>
      <c r="H522" s="27">
        <v>186.23</v>
      </c>
      <c r="I522" s="13">
        <f t="shared" si="19"/>
        <v>-75417.878768924711</v>
      </c>
      <c r="J522" s="13">
        <f t="shared" si="20"/>
        <v>-124793.5000000002</v>
      </c>
      <c r="L522" s="13"/>
    </row>
    <row r="523" spans="1:12" x14ac:dyDescent="0.25">
      <c r="A523" s="46">
        <v>100291030</v>
      </c>
      <c r="B523" s="11" t="s">
        <v>196</v>
      </c>
      <c r="C523" s="11" t="s">
        <v>18</v>
      </c>
      <c r="D523" s="13">
        <v>22482</v>
      </c>
      <c r="E523" s="27">
        <v>197.25</v>
      </c>
      <c r="F523" s="27">
        <v>197.89196136251545</v>
      </c>
      <c r="G523" s="13">
        <f t="shared" si="18"/>
        <v>14432.575352072245</v>
      </c>
      <c r="H523" s="27">
        <v>199.82</v>
      </c>
      <c r="I523" s="13">
        <f t="shared" si="19"/>
        <v>43346.164647927602</v>
      </c>
      <c r="J523" s="13">
        <f t="shared" si="20"/>
        <v>57778.739999999845</v>
      </c>
      <c r="L523" s="13"/>
    </row>
    <row r="524" spans="1:12" x14ac:dyDescent="0.25">
      <c r="A524" s="46">
        <v>100266650</v>
      </c>
      <c r="B524" s="11" t="s">
        <v>384</v>
      </c>
      <c r="C524" s="11" t="s">
        <v>18</v>
      </c>
      <c r="D524" s="13">
        <v>16231</v>
      </c>
      <c r="E524" s="27">
        <v>190.23</v>
      </c>
      <c r="F524" s="27">
        <v>191.69012464242402</v>
      </c>
      <c r="G524" s="13">
        <f t="shared" si="18"/>
        <v>23699.283071184502</v>
      </c>
      <c r="H524" s="27">
        <v>191.66</v>
      </c>
      <c r="I524" s="13">
        <f t="shared" si="19"/>
        <v>-488.95307118439149</v>
      </c>
      <c r="J524" s="13">
        <f t="shared" si="20"/>
        <v>23210.330000000111</v>
      </c>
      <c r="L524" s="13"/>
    </row>
    <row r="525" spans="1:12" x14ac:dyDescent="0.25">
      <c r="A525" s="46">
        <v>100267730</v>
      </c>
      <c r="B525" s="11" t="s">
        <v>418</v>
      </c>
      <c r="C525" s="11" t="s">
        <v>18</v>
      </c>
      <c r="D525" s="13">
        <v>23849</v>
      </c>
      <c r="E525" s="27">
        <v>167.08</v>
      </c>
      <c r="F525" s="27">
        <v>166.44385026778593</v>
      </c>
      <c r="G525" s="13">
        <f t="shared" si="18"/>
        <v>-15171.534963573575</v>
      </c>
      <c r="H525" s="27">
        <v>167.75</v>
      </c>
      <c r="I525" s="13">
        <f t="shared" si="19"/>
        <v>31150.364963573276</v>
      </c>
      <c r="J525" s="13">
        <f t="shared" si="20"/>
        <v>15978.829999999702</v>
      </c>
      <c r="L525" s="13"/>
    </row>
    <row r="526" spans="1:12" x14ac:dyDescent="0.25">
      <c r="A526" s="46">
        <v>100273190</v>
      </c>
      <c r="B526" s="11" t="s">
        <v>73</v>
      </c>
      <c r="C526" s="11" t="s">
        <v>18</v>
      </c>
      <c r="D526" s="13">
        <v>16835</v>
      </c>
      <c r="E526" s="27">
        <v>201.56</v>
      </c>
      <c r="F526" s="27">
        <v>198.82046242752557</v>
      </c>
      <c r="G526" s="13">
        <f t="shared" si="18"/>
        <v>-46120.115032607071</v>
      </c>
      <c r="H526" s="27">
        <v>199.13</v>
      </c>
      <c r="I526" s="13">
        <f t="shared" si="19"/>
        <v>5211.065032606959</v>
      </c>
      <c r="J526" s="13">
        <f t="shared" si="20"/>
        <v>-40909.050000000112</v>
      </c>
      <c r="L526" s="13"/>
    </row>
    <row r="527" spans="1:12" x14ac:dyDescent="0.25">
      <c r="A527" s="46">
        <v>100291470</v>
      </c>
      <c r="B527" s="11" t="s">
        <v>423</v>
      </c>
      <c r="C527" s="11" t="s">
        <v>18</v>
      </c>
      <c r="D527" s="13">
        <v>22951</v>
      </c>
      <c r="E527" s="27">
        <v>186.41</v>
      </c>
      <c r="F527" s="27">
        <v>185.80833251022671</v>
      </c>
      <c r="G527" s="13">
        <f t="shared" si="18"/>
        <v>-13808.870557786806</v>
      </c>
      <c r="H527" s="27">
        <v>186.98</v>
      </c>
      <c r="I527" s="13">
        <f t="shared" si="19"/>
        <v>26890.940557786649</v>
      </c>
      <c r="J527" s="13">
        <f t="shared" si="20"/>
        <v>13082.069999999843</v>
      </c>
      <c r="L527" s="13"/>
    </row>
    <row r="528" spans="1:12" x14ac:dyDescent="0.25">
      <c r="A528" s="46">
        <v>100289950</v>
      </c>
      <c r="B528" s="11" t="s">
        <v>165</v>
      </c>
      <c r="C528" s="11" t="s">
        <v>18</v>
      </c>
      <c r="D528" s="13">
        <v>19332</v>
      </c>
      <c r="E528" s="27">
        <v>189.3</v>
      </c>
      <c r="F528" s="27">
        <v>187.41513177335739</v>
      </c>
      <c r="G528" s="13">
        <f t="shared" si="18"/>
        <v>-36438.272557455202</v>
      </c>
      <c r="H528" s="27">
        <v>187.96</v>
      </c>
      <c r="I528" s="13">
        <f t="shared" si="19"/>
        <v>10533.392557455136</v>
      </c>
      <c r="J528" s="13">
        <f t="shared" si="20"/>
        <v>-25904.880000000067</v>
      </c>
      <c r="L528" s="13"/>
    </row>
    <row r="529" spans="1:12" x14ac:dyDescent="0.25">
      <c r="A529" s="46">
        <v>100290000</v>
      </c>
      <c r="B529" s="11" t="s">
        <v>297</v>
      </c>
      <c r="C529" s="11" t="s">
        <v>18</v>
      </c>
      <c r="D529" s="13">
        <v>12330</v>
      </c>
      <c r="E529" s="27">
        <v>186.51</v>
      </c>
      <c r="F529" s="27">
        <v>190.37414497966728</v>
      </c>
      <c r="G529" s="13">
        <f t="shared" si="18"/>
        <v>47644.90759929765</v>
      </c>
      <c r="H529" s="27">
        <v>188.5</v>
      </c>
      <c r="I529" s="13">
        <f t="shared" si="19"/>
        <v>-23108.207599297541</v>
      </c>
      <c r="J529" s="13">
        <f t="shared" si="20"/>
        <v>24536.70000000011</v>
      </c>
      <c r="L529" s="13"/>
    </row>
    <row r="530" spans="1:12" x14ac:dyDescent="0.25">
      <c r="A530" s="46">
        <v>100291240</v>
      </c>
      <c r="B530" s="11" t="s">
        <v>293</v>
      </c>
      <c r="C530" s="11" t="s">
        <v>18</v>
      </c>
      <c r="D530" s="13">
        <v>33209</v>
      </c>
      <c r="E530" s="27">
        <v>189.43</v>
      </c>
      <c r="F530" s="27">
        <v>190.61284184525081</v>
      </c>
      <c r="G530" s="13">
        <f t="shared" si="18"/>
        <v>39280.994838934021</v>
      </c>
      <c r="H530" s="27">
        <v>189.94</v>
      </c>
      <c r="I530" s="13">
        <f t="shared" si="19"/>
        <v>-22344.404838934319</v>
      </c>
      <c r="J530" s="13">
        <f t="shared" si="20"/>
        <v>16936.589999999702</v>
      </c>
      <c r="L530" s="13"/>
    </row>
    <row r="531" spans="1:12" s="11" customFormat="1" x14ac:dyDescent="0.25">
      <c r="A531" s="48"/>
      <c r="B531" s="35"/>
      <c r="C531" s="36" t="s">
        <v>606</v>
      </c>
      <c r="D531" s="42">
        <f>SUBTOTAL(9,D506:D530)</f>
        <v>488431</v>
      </c>
      <c r="E531" s="44"/>
      <c r="F531" s="44"/>
      <c r="G531" s="42">
        <f>SUBTOTAL(9,G506:G530)</f>
        <v>-245622.01365870805</v>
      </c>
      <c r="H531" s="44"/>
      <c r="I531" s="42">
        <f>SUBTOTAL(9,I506:I530)</f>
        <v>-88841.306341294476</v>
      </c>
      <c r="J531" s="42">
        <f>SUBTOTAL(9,J506:J530)</f>
        <v>-334463.32000000257</v>
      </c>
      <c r="K531" s="13"/>
      <c r="L531" s="13"/>
    </row>
    <row r="532" spans="1:12" s="11" customFormat="1" ht="3" customHeight="1" x14ac:dyDescent="0.25">
      <c r="A532" s="46"/>
      <c r="C532" s="33"/>
      <c r="D532" s="39"/>
      <c r="E532" s="45"/>
      <c r="F532" s="45"/>
      <c r="G532" s="39"/>
      <c r="H532" s="45"/>
      <c r="I532" s="39"/>
      <c r="J532" s="39"/>
      <c r="K532" s="13"/>
      <c r="L532" s="13"/>
    </row>
    <row r="533" spans="1:12" x14ac:dyDescent="0.25">
      <c r="A533" s="46">
        <v>200011300</v>
      </c>
      <c r="B533" s="11" t="s">
        <v>444</v>
      </c>
      <c r="C533" s="11" t="s">
        <v>206</v>
      </c>
      <c r="D533" s="13">
        <v>13696</v>
      </c>
      <c r="E533" s="27">
        <v>171.77</v>
      </c>
      <c r="F533" s="27">
        <v>173.89152956662033</v>
      </c>
      <c r="G533" s="13">
        <f t="shared" si="18"/>
        <v>29056.468944431967</v>
      </c>
      <c r="H533" s="27">
        <v>171.89</v>
      </c>
      <c r="I533" s="13">
        <f t="shared" si="19"/>
        <v>-27412.948944432294</v>
      </c>
      <c r="J533" s="13">
        <f t="shared" si="20"/>
        <v>1643.519999999673</v>
      </c>
      <c r="L533" s="13"/>
    </row>
    <row r="534" spans="1:12" x14ac:dyDescent="0.25">
      <c r="A534" s="46">
        <v>200157070</v>
      </c>
      <c r="B534" s="11" t="s">
        <v>443</v>
      </c>
      <c r="C534" s="11" t="s">
        <v>206</v>
      </c>
      <c r="D534" s="13">
        <v>11868</v>
      </c>
      <c r="E534" s="27">
        <v>140.94</v>
      </c>
      <c r="F534" s="27">
        <v>142.88129609632892</v>
      </c>
      <c r="G534" s="13">
        <f t="shared" si="18"/>
        <v>23039.302071231701</v>
      </c>
      <c r="H534" s="27">
        <v>138.94999999999999</v>
      </c>
      <c r="I534" s="13">
        <f t="shared" si="19"/>
        <v>-46656.62207123181</v>
      </c>
      <c r="J534" s="13">
        <f t="shared" si="20"/>
        <v>-23617.320000000109</v>
      </c>
      <c r="L534" s="13"/>
    </row>
    <row r="535" spans="1:12" x14ac:dyDescent="0.25">
      <c r="A535" s="46">
        <v>100291300</v>
      </c>
      <c r="B535" s="11" t="s">
        <v>205</v>
      </c>
      <c r="C535" s="11" t="s">
        <v>206</v>
      </c>
      <c r="D535" s="13">
        <v>13946</v>
      </c>
      <c r="E535" s="27">
        <v>201.91</v>
      </c>
      <c r="F535" s="27">
        <v>200.33775274332248</v>
      </c>
      <c r="G535" s="13">
        <f t="shared" si="18"/>
        <v>-21926.560241624607</v>
      </c>
      <c r="H535" s="27">
        <v>201.87</v>
      </c>
      <c r="I535" s="13">
        <f t="shared" si="19"/>
        <v>21368.72024162472</v>
      </c>
      <c r="J535" s="13">
        <f t="shared" si="20"/>
        <v>-557.83999999988737</v>
      </c>
      <c r="L535" s="13"/>
    </row>
    <row r="536" spans="1:12" x14ac:dyDescent="0.25">
      <c r="A536" s="46">
        <v>200155900</v>
      </c>
      <c r="B536" s="11" t="s">
        <v>442</v>
      </c>
      <c r="C536" s="11" t="s">
        <v>206</v>
      </c>
      <c r="D536" s="13">
        <v>13548</v>
      </c>
      <c r="E536" s="27">
        <v>176.77</v>
      </c>
      <c r="F536" s="27">
        <v>179.58840178057611</v>
      </c>
      <c r="G536" s="13">
        <f t="shared" si="18"/>
        <v>38183.707323244947</v>
      </c>
      <c r="H536" s="27">
        <v>178.06</v>
      </c>
      <c r="I536" s="13">
        <f t="shared" si="19"/>
        <v>-20706.787323245055</v>
      </c>
      <c r="J536" s="13">
        <f t="shared" si="20"/>
        <v>17476.919999999893</v>
      </c>
      <c r="L536" s="13"/>
    </row>
    <row r="537" spans="1:12" s="11" customFormat="1" x14ac:dyDescent="0.25">
      <c r="A537" s="48"/>
      <c r="B537" s="35"/>
      <c r="C537" s="36" t="s">
        <v>607</v>
      </c>
      <c r="D537" s="42">
        <f>SUBTOTAL(9,D533:D536)</f>
        <v>53058</v>
      </c>
      <c r="E537" s="44"/>
      <c r="F537" s="44"/>
      <c r="G537" s="42">
        <f>SUBTOTAL(9,G533:G536)</f>
        <v>68352.918097284011</v>
      </c>
      <c r="H537" s="44"/>
      <c r="I537" s="42">
        <f>SUBTOTAL(9,I533:I536)</f>
        <v>-73407.638097284434</v>
      </c>
      <c r="J537" s="42">
        <f>SUBTOTAL(9,J533:J536)</f>
        <v>-5054.7200000004304</v>
      </c>
      <c r="K537" s="13"/>
      <c r="L537" s="13"/>
    </row>
    <row r="538" spans="1:12" s="11" customFormat="1" ht="3" customHeight="1" x14ac:dyDescent="0.25">
      <c r="A538" s="46"/>
      <c r="C538" s="33"/>
      <c r="D538" s="39"/>
      <c r="E538" s="45"/>
      <c r="F538" s="45"/>
      <c r="G538" s="39"/>
      <c r="H538" s="45"/>
      <c r="I538" s="39"/>
      <c r="J538" s="39"/>
      <c r="K538" s="13"/>
      <c r="L538" s="13"/>
    </row>
    <row r="539" spans="1:12" x14ac:dyDescent="0.25">
      <c r="A539" s="46">
        <v>200808300</v>
      </c>
      <c r="B539" s="11" t="s">
        <v>490</v>
      </c>
      <c r="C539" s="11" t="s">
        <v>491</v>
      </c>
      <c r="D539" s="13">
        <v>7701</v>
      </c>
      <c r="E539" s="27">
        <v>193.74</v>
      </c>
      <c r="F539" s="27">
        <v>194.15000000000003</v>
      </c>
      <c r="G539" s="13">
        <f t="shared" si="18"/>
        <v>3157.4100000001927</v>
      </c>
      <c r="H539" s="27">
        <v>196.5</v>
      </c>
      <c r="I539" s="13">
        <f t="shared" si="19"/>
        <v>18097.349999999737</v>
      </c>
      <c r="J539" s="13">
        <f t="shared" si="20"/>
        <v>21254.759999999929</v>
      </c>
      <c r="L539" s="13"/>
    </row>
    <row r="540" spans="1:12" s="11" customFormat="1" x14ac:dyDescent="0.25">
      <c r="A540" s="48"/>
      <c r="B540" s="35"/>
      <c r="C540" s="36" t="s">
        <v>608</v>
      </c>
      <c r="D540" s="42">
        <f>SUBTOTAL(9,D539:D539)</f>
        <v>7701</v>
      </c>
      <c r="E540" s="44"/>
      <c r="F540" s="44"/>
      <c r="G540" s="42">
        <f>SUBTOTAL(9,G539:G539)</f>
        <v>3157.4100000001927</v>
      </c>
      <c r="H540" s="44"/>
      <c r="I540" s="42">
        <f>SUBTOTAL(9,I539:I539)</f>
        <v>18097.349999999737</v>
      </c>
      <c r="J540" s="42">
        <f>SUBTOTAL(9,J539:J539)</f>
        <v>21254.759999999929</v>
      </c>
      <c r="K540" s="13"/>
      <c r="L540" s="13"/>
    </row>
    <row r="541" spans="1:12" s="11" customFormat="1" ht="3" customHeight="1" x14ac:dyDescent="0.25">
      <c r="A541" s="46"/>
      <c r="C541" s="33"/>
      <c r="D541" s="39"/>
      <c r="E541" s="45"/>
      <c r="F541" s="45"/>
      <c r="G541" s="39"/>
      <c r="H541" s="45"/>
      <c r="I541" s="39"/>
      <c r="J541" s="39"/>
      <c r="K541" s="13"/>
      <c r="L541" s="13"/>
    </row>
    <row r="542" spans="1:12" x14ac:dyDescent="0.25">
      <c r="A542" s="46">
        <v>100267000</v>
      </c>
      <c r="B542" s="11" t="s">
        <v>362</v>
      </c>
      <c r="C542" s="11" t="s">
        <v>350</v>
      </c>
      <c r="D542" s="13">
        <v>22165</v>
      </c>
      <c r="E542" s="27">
        <v>158.66999999999999</v>
      </c>
      <c r="F542" s="27">
        <v>159.12204364102155</v>
      </c>
      <c r="G542" s="13">
        <f t="shared" si="18"/>
        <v>10019.547303242898</v>
      </c>
      <c r="H542" s="27">
        <v>161.02000000000001</v>
      </c>
      <c r="I542" s="13">
        <f t="shared" si="19"/>
        <v>42068.202696757609</v>
      </c>
      <c r="J542" s="13">
        <f t="shared" si="20"/>
        <v>52087.750000000509</v>
      </c>
      <c r="L542" s="13"/>
    </row>
    <row r="543" spans="1:12" x14ac:dyDescent="0.25">
      <c r="A543" s="46">
        <v>100283890</v>
      </c>
      <c r="B543" s="11" t="s">
        <v>349</v>
      </c>
      <c r="C543" s="11" t="s">
        <v>350</v>
      </c>
      <c r="D543" s="13">
        <v>18521</v>
      </c>
      <c r="E543" s="27">
        <v>151.16</v>
      </c>
      <c r="F543" s="27">
        <v>150.9561051936148</v>
      </c>
      <c r="G543" s="13">
        <f t="shared" si="18"/>
        <v>-3776.3357090601653</v>
      </c>
      <c r="H543" s="27">
        <v>148.34</v>
      </c>
      <c r="I543" s="13">
        <f t="shared" si="19"/>
        <v>-48452.884290939706</v>
      </c>
      <c r="J543" s="13">
        <f t="shared" si="20"/>
        <v>-52229.21999999987</v>
      </c>
      <c r="L543" s="13"/>
    </row>
    <row r="544" spans="1:12" s="11" customFormat="1" x14ac:dyDescent="0.25">
      <c r="A544" s="48"/>
      <c r="B544" s="35"/>
      <c r="C544" s="36" t="s">
        <v>609</v>
      </c>
      <c r="D544" s="42">
        <f>SUBTOTAL(9,D542:D543)</f>
        <v>40686</v>
      </c>
      <c r="E544" s="44"/>
      <c r="F544" s="44"/>
      <c r="G544" s="42">
        <f>SUBTOTAL(9,G542:G543)</f>
        <v>6243.2115941827324</v>
      </c>
      <c r="H544" s="44"/>
      <c r="I544" s="42">
        <f>SUBTOTAL(9,I542:I543)</f>
        <v>-6384.6815941820969</v>
      </c>
      <c r="J544" s="42">
        <f>SUBTOTAL(9,J542:J543)</f>
        <v>-141.46999999936088</v>
      </c>
      <c r="K544" s="13"/>
      <c r="L544" s="13"/>
    </row>
    <row r="545" spans="1:12" s="11" customFormat="1" ht="3" customHeight="1" x14ac:dyDescent="0.25">
      <c r="A545" s="46"/>
      <c r="C545" s="33"/>
      <c r="D545" s="39"/>
      <c r="E545" s="45"/>
      <c r="F545" s="45"/>
      <c r="G545" s="39"/>
      <c r="H545" s="45"/>
      <c r="I545" s="39"/>
      <c r="J545" s="39"/>
      <c r="K545" s="13"/>
      <c r="L545" s="13"/>
    </row>
    <row r="546" spans="1:12" x14ac:dyDescent="0.25">
      <c r="A546" s="46">
        <v>201279600</v>
      </c>
      <c r="B546" s="11" t="s">
        <v>549</v>
      </c>
      <c r="C546" s="11" t="s">
        <v>547</v>
      </c>
      <c r="D546" s="13">
        <v>0</v>
      </c>
      <c r="E546" s="27">
        <v>182.46</v>
      </c>
      <c r="F546" s="27">
        <v>184.24</v>
      </c>
      <c r="G546" s="13">
        <f t="shared" ref="G546:G604" si="21">(F546-E546)*D546</f>
        <v>0</v>
      </c>
      <c r="H546" s="27">
        <v>191.96</v>
      </c>
      <c r="I546" s="13">
        <f t="shared" ref="I546:I604" si="22">(H546-F546)*D546</f>
        <v>0</v>
      </c>
      <c r="J546" s="13">
        <f t="shared" ref="J546:J604" si="23">G546+I546</f>
        <v>0</v>
      </c>
      <c r="L546" s="13"/>
    </row>
    <row r="547" spans="1:12" x14ac:dyDescent="0.25">
      <c r="A547" s="46">
        <v>201294880</v>
      </c>
      <c r="B547" s="11" t="s">
        <v>559</v>
      </c>
      <c r="C547" s="11" t="s">
        <v>547</v>
      </c>
      <c r="D547" s="13">
        <v>1255.9467399999999</v>
      </c>
      <c r="E547" s="27">
        <v>182.57</v>
      </c>
      <c r="F547" s="27">
        <v>169.25</v>
      </c>
      <c r="G547" s="13">
        <f t="shared" si="21"/>
        <v>-16729.210576799989</v>
      </c>
      <c r="H547" s="27">
        <v>173.81</v>
      </c>
      <c r="I547" s="13">
        <f t="shared" si="22"/>
        <v>5727.1171344000022</v>
      </c>
      <c r="J547" s="13">
        <f t="shared" si="23"/>
        <v>-11002.093442399986</v>
      </c>
      <c r="L547" s="13"/>
    </row>
    <row r="548" spans="1:12" x14ac:dyDescent="0.25">
      <c r="A548" s="46">
        <v>201279670</v>
      </c>
      <c r="B548" s="11" t="s">
        <v>548</v>
      </c>
      <c r="C548" s="11" t="s">
        <v>547</v>
      </c>
      <c r="D548" s="13">
        <v>0</v>
      </c>
      <c r="E548" s="27">
        <v>163.75</v>
      </c>
      <c r="F548" s="27">
        <v>184.13000000000002</v>
      </c>
      <c r="G548" s="13">
        <f t="shared" si="21"/>
        <v>0</v>
      </c>
      <c r="H548" s="27">
        <v>180.47</v>
      </c>
      <c r="I548" s="13">
        <f t="shared" si="22"/>
        <v>0</v>
      </c>
      <c r="J548" s="13">
        <f t="shared" si="23"/>
        <v>0</v>
      </c>
      <c r="L548" s="13"/>
    </row>
    <row r="549" spans="1:12" x14ac:dyDescent="0.25">
      <c r="A549" s="46">
        <v>201254360</v>
      </c>
      <c r="B549" s="11" t="s">
        <v>546</v>
      </c>
      <c r="C549" s="11" t="s">
        <v>547</v>
      </c>
      <c r="D549" s="13">
        <v>0</v>
      </c>
      <c r="E549" s="27">
        <v>162.34</v>
      </c>
      <c r="F549" s="27">
        <v>151.84</v>
      </c>
      <c r="G549" s="13">
        <f t="shared" si="21"/>
        <v>0</v>
      </c>
      <c r="H549" s="27">
        <v>157.13999999999999</v>
      </c>
      <c r="I549" s="13">
        <f t="shared" si="22"/>
        <v>0</v>
      </c>
      <c r="J549" s="13">
        <f t="shared" si="23"/>
        <v>0</v>
      </c>
      <c r="L549" s="13"/>
    </row>
    <row r="550" spans="1:12" x14ac:dyDescent="0.25">
      <c r="A550" s="46">
        <v>201281730</v>
      </c>
      <c r="B550" s="11" t="s">
        <v>550</v>
      </c>
      <c r="C550" s="11" t="s">
        <v>547</v>
      </c>
      <c r="D550" s="13">
        <v>1750.5489400000001</v>
      </c>
      <c r="E550" s="27">
        <v>179.66</v>
      </c>
      <c r="F550" s="27">
        <v>181.96999999999997</v>
      </c>
      <c r="G550" s="13">
        <f t="shared" si="21"/>
        <v>4043.7680513999544</v>
      </c>
      <c r="H550" s="27">
        <v>189.27</v>
      </c>
      <c r="I550" s="13">
        <f t="shared" si="22"/>
        <v>12779.00726200007</v>
      </c>
      <c r="J550" s="13">
        <f t="shared" si="23"/>
        <v>16822.775313400023</v>
      </c>
      <c r="L550" s="13"/>
    </row>
    <row r="551" spans="1:12" s="11" customFormat="1" x14ac:dyDescent="0.25">
      <c r="A551" s="48"/>
      <c r="B551" s="35"/>
      <c r="C551" s="36" t="s">
        <v>610</v>
      </c>
      <c r="D551" s="42">
        <f>SUBTOTAL(9,D546:D550)</f>
        <v>3006.49568</v>
      </c>
      <c r="E551" s="44"/>
      <c r="F551" s="44"/>
      <c r="G551" s="42">
        <f>SUBTOTAL(9,G546:G550)</f>
        <v>-12685.442525400034</v>
      </c>
      <c r="H551" s="44"/>
      <c r="I551" s="42">
        <f>SUBTOTAL(9,I546:I550)</f>
        <v>18506.124396400071</v>
      </c>
      <c r="J551" s="42">
        <f>SUBTOTAL(9,J546:J550)</f>
        <v>5820.6818710000371</v>
      </c>
      <c r="K551" s="13"/>
      <c r="L551" s="13"/>
    </row>
    <row r="552" spans="1:12" s="11" customFormat="1" ht="3" customHeight="1" x14ac:dyDescent="0.25">
      <c r="A552" s="46"/>
      <c r="C552" s="33"/>
      <c r="D552" s="39"/>
      <c r="E552" s="45"/>
      <c r="F552" s="45"/>
      <c r="G552" s="39"/>
      <c r="H552" s="45"/>
      <c r="I552" s="39"/>
      <c r="J552" s="39"/>
      <c r="K552" s="13"/>
      <c r="L552" s="13"/>
    </row>
    <row r="553" spans="1:12" x14ac:dyDescent="0.25">
      <c r="A553" s="46">
        <v>100380860</v>
      </c>
      <c r="B553" s="11" t="s">
        <v>433</v>
      </c>
      <c r="C553" s="11" t="s">
        <v>303</v>
      </c>
      <c r="D553" s="13">
        <v>22948</v>
      </c>
      <c r="E553" s="27">
        <v>185.21</v>
      </c>
      <c r="F553" s="27">
        <v>193.04309870898942</v>
      </c>
      <c r="G553" s="13">
        <f t="shared" si="21"/>
        <v>179753.94917388901</v>
      </c>
      <c r="H553" s="27">
        <v>196.8</v>
      </c>
      <c r="I553" s="13">
        <f t="shared" si="22"/>
        <v>86213.370826111073</v>
      </c>
      <c r="J553" s="13">
        <f t="shared" si="23"/>
        <v>265967.32000000007</v>
      </c>
      <c r="L553" s="13"/>
    </row>
    <row r="554" spans="1:12" x14ac:dyDescent="0.25">
      <c r="A554" s="46">
        <v>100266590</v>
      </c>
      <c r="B554" s="11" t="s">
        <v>302</v>
      </c>
      <c r="C554" s="11" t="s">
        <v>303</v>
      </c>
      <c r="D554" s="13">
        <v>14497</v>
      </c>
      <c r="E554" s="27">
        <v>188.18</v>
      </c>
      <c r="F554" s="27">
        <v>197.06000000000003</v>
      </c>
      <c r="G554" s="13">
        <f t="shared" si="21"/>
        <v>128733.36000000035</v>
      </c>
      <c r="H554" s="27">
        <v>201.93</v>
      </c>
      <c r="I554" s="13">
        <f t="shared" si="22"/>
        <v>70600.38999999965</v>
      </c>
      <c r="J554" s="13">
        <f t="shared" si="23"/>
        <v>199333.75</v>
      </c>
      <c r="L554" s="13"/>
    </row>
    <row r="555" spans="1:12" s="11" customFormat="1" x14ac:dyDescent="0.25">
      <c r="A555" s="48"/>
      <c r="B555" s="35"/>
      <c r="C555" s="36" t="s">
        <v>611</v>
      </c>
      <c r="D555" s="42">
        <f>SUBTOTAL(9,D553:D554)</f>
        <v>37445</v>
      </c>
      <c r="E555" s="44"/>
      <c r="F555" s="44"/>
      <c r="G555" s="42">
        <f>SUBTOTAL(9,G553:G554)</f>
        <v>308487.30917388934</v>
      </c>
      <c r="H555" s="44"/>
      <c r="I555" s="42">
        <f>SUBTOTAL(9,I553:I554)</f>
        <v>156813.76082611072</v>
      </c>
      <c r="J555" s="42">
        <f>SUBTOTAL(9,J553:J554)</f>
        <v>465301.07000000007</v>
      </c>
      <c r="K555" s="13"/>
      <c r="L555" s="13"/>
    </row>
    <row r="556" spans="1:12" s="11" customFormat="1" ht="3" customHeight="1" x14ac:dyDescent="0.25">
      <c r="A556" s="46"/>
      <c r="C556" s="33"/>
      <c r="D556" s="39"/>
      <c r="E556" s="45"/>
      <c r="F556" s="45"/>
      <c r="G556" s="39"/>
      <c r="H556" s="45"/>
      <c r="I556" s="39"/>
      <c r="J556" s="39"/>
      <c r="K556" s="13"/>
      <c r="L556" s="13"/>
    </row>
    <row r="557" spans="1:12" x14ac:dyDescent="0.25">
      <c r="A557" s="46">
        <v>100266670</v>
      </c>
      <c r="B557" s="11" t="s">
        <v>41</v>
      </c>
      <c r="C557" s="11" t="s">
        <v>42</v>
      </c>
      <c r="D557" s="13">
        <v>15983</v>
      </c>
      <c r="E557" s="27">
        <v>240.86</v>
      </c>
      <c r="F557" s="27">
        <v>232.226598940081</v>
      </c>
      <c r="G557" s="13">
        <f t="shared" si="21"/>
        <v>-137987.64914068553</v>
      </c>
      <c r="H557" s="27">
        <v>233.48</v>
      </c>
      <c r="I557" s="13">
        <f t="shared" si="22"/>
        <v>20033.109140685145</v>
      </c>
      <c r="J557" s="13">
        <f t="shared" si="23"/>
        <v>-117954.54000000039</v>
      </c>
      <c r="L557" s="13"/>
    </row>
    <row r="558" spans="1:12" x14ac:dyDescent="0.25">
      <c r="A558" s="46">
        <v>100288750</v>
      </c>
      <c r="B558" s="11" t="s">
        <v>139</v>
      </c>
      <c r="C558" s="11" t="s">
        <v>42</v>
      </c>
      <c r="D558" s="13">
        <v>29404</v>
      </c>
      <c r="E558" s="27">
        <v>223.93</v>
      </c>
      <c r="F558" s="27">
        <v>229.30198348547819</v>
      </c>
      <c r="G558" s="13">
        <f t="shared" si="21"/>
        <v>157957.80240700048</v>
      </c>
      <c r="H558" s="27">
        <v>232.56</v>
      </c>
      <c r="I558" s="13">
        <f t="shared" si="22"/>
        <v>95798.717592999397</v>
      </c>
      <c r="J558" s="13">
        <f t="shared" si="23"/>
        <v>253756.51999999987</v>
      </c>
      <c r="L558" s="13"/>
    </row>
    <row r="559" spans="1:12" x14ac:dyDescent="0.25">
      <c r="A559" s="46">
        <v>201256400</v>
      </c>
      <c r="B559" s="11" t="s">
        <v>541</v>
      </c>
      <c r="C559" s="11" t="s">
        <v>42</v>
      </c>
      <c r="D559" s="13">
        <v>1263.83259</v>
      </c>
      <c r="E559" s="27">
        <v>170.98</v>
      </c>
      <c r="F559" s="27">
        <v>168.46</v>
      </c>
      <c r="G559" s="13">
        <f t="shared" si="21"/>
        <v>-3184.8581267999771</v>
      </c>
      <c r="H559" s="27">
        <v>171.19</v>
      </c>
      <c r="I559" s="13">
        <f t="shared" si="22"/>
        <v>3450.2629706999869</v>
      </c>
      <c r="J559" s="13">
        <f t="shared" si="23"/>
        <v>265.40484390000984</v>
      </c>
      <c r="L559" s="13"/>
    </row>
    <row r="560" spans="1:12" x14ac:dyDescent="0.25">
      <c r="A560" s="46">
        <v>201021970</v>
      </c>
      <c r="B560" s="11" t="s">
        <v>511</v>
      </c>
      <c r="C560" s="11" t="s">
        <v>42</v>
      </c>
      <c r="D560" s="13">
        <v>4853</v>
      </c>
      <c r="E560" s="27">
        <v>203.16</v>
      </c>
      <c r="F560" s="27">
        <v>199.00563950989391</v>
      </c>
      <c r="G560" s="13">
        <f t="shared" si="21"/>
        <v>-20161.111458484836</v>
      </c>
      <c r="H560" s="27">
        <v>202.36</v>
      </c>
      <c r="I560" s="13">
        <f t="shared" si="22"/>
        <v>16278.711458484919</v>
      </c>
      <c r="J560" s="13">
        <f t="shared" si="23"/>
        <v>-3882.3999999999178</v>
      </c>
      <c r="L560" s="13"/>
    </row>
    <row r="561" spans="1:12" x14ac:dyDescent="0.25">
      <c r="A561" s="46">
        <v>100267010</v>
      </c>
      <c r="B561" s="11" t="s">
        <v>57</v>
      </c>
      <c r="C561" s="11" t="s">
        <v>42</v>
      </c>
      <c r="D561" s="13">
        <v>9791</v>
      </c>
      <c r="E561" s="27">
        <v>170.62</v>
      </c>
      <c r="F561" s="27">
        <v>171.09648694782527</v>
      </c>
      <c r="G561" s="13">
        <f t="shared" si="21"/>
        <v>4665.283706157169</v>
      </c>
      <c r="H561" s="27">
        <v>170.71</v>
      </c>
      <c r="I561" s="13">
        <f t="shared" si="22"/>
        <v>-3784.0937061571353</v>
      </c>
      <c r="J561" s="13">
        <f t="shared" si="23"/>
        <v>881.19000000003371</v>
      </c>
      <c r="L561" s="13"/>
    </row>
    <row r="562" spans="1:12" x14ac:dyDescent="0.25">
      <c r="A562" s="46">
        <v>100379970</v>
      </c>
      <c r="B562" s="11" t="s">
        <v>155</v>
      </c>
      <c r="C562" s="11" t="s">
        <v>42</v>
      </c>
      <c r="D562" s="13">
        <v>12284</v>
      </c>
      <c r="E562" s="27">
        <v>198.41</v>
      </c>
      <c r="F562" s="27">
        <v>197.21691923557958</v>
      </c>
      <c r="G562" s="13">
        <f t="shared" si="21"/>
        <v>-14655.80411014038</v>
      </c>
      <c r="H562" s="27">
        <v>196.92</v>
      </c>
      <c r="I562" s="13">
        <f t="shared" si="22"/>
        <v>-3647.3558898597325</v>
      </c>
      <c r="J562" s="13">
        <f t="shared" si="23"/>
        <v>-18303.160000000113</v>
      </c>
      <c r="L562" s="13"/>
    </row>
    <row r="563" spans="1:12" x14ac:dyDescent="0.25">
      <c r="A563" s="46">
        <v>100286110</v>
      </c>
      <c r="B563" s="11" t="s">
        <v>398</v>
      </c>
      <c r="C563" s="11" t="s">
        <v>42</v>
      </c>
      <c r="D563" s="13">
        <v>15667</v>
      </c>
      <c r="E563" s="27">
        <v>235.71</v>
      </c>
      <c r="F563" s="27">
        <v>229.4074647496966</v>
      </c>
      <c r="G563" s="13">
        <f t="shared" si="21"/>
        <v>-98741.819766503482</v>
      </c>
      <c r="H563" s="27">
        <v>228.44</v>
      </c>
      <c r="I563" s="13">
        <f t="shared" si="22"/>
        <v>-15157.270233496682</v>
      </c>
      <c r="J563" s="13">
        <f t="shared" si="23"/>
        <v>-113899.09000000017</v>
      </c>
      <c r="L563" s="13"/>
    </row>
    <row r="564" spans="1:12" x14ac:dyDescent="0.25">
      <c r="A564" s="46">
        <v>100289810</v>
      </c>
      <c r="B564" s="11" t="s">
        <v>162</v>
      </c>
      <c r="C564" s="11" t="s">
        <v>42</v>
      </c>
      <c r="D564" s="13">
        <v>22082</v>
      </c>
      <c r="E564" s="27">
        <v>288.44</v>
      </c>
      <c r="F564" s="27">
        <v>281.1084512272439</v>
      </c>
      <c r="G564" s="13">
        <f t="shared" si="21"/>
        <v>-161895.26000000007</v>
      </c>
      <c r="H564" s="27">
        <v>283.89999999999998</v>
      </c>
      <c r="I564" s="13">
        <f t="shared" si="22"/>
        <v>61642.979999999603</v>
      </c>
      <c r="J564" s="13">
        <f t="shared" si="23"/>
        <v>-100252.28000000046</v>
      </c>
      <c r="L564" s="13"/>
    </row>
    <row r="565" spans="1:12" x14ac:dyDescent="0.25">
      <c r="A565" s="46">
        <v>100267370</v>
      </c>
      <c r="B565" s="11" t="s">
        <v>403</v>
      </c>
      <c r="C565" s="11" t="s">
        <v>42</v>
      </c>
      <c r="D565" s="13">
        <v>7213</v>
      </c>
      <c r="E565" s="27">
        <v>197.25</v>
      </c>
      <c r="F565" s="27">
        <v>197.23222129274339</v>
      </c>
      <c r="G565" s="13">
        <f t="shared" si="21"/>
        <v>-128.23781544193125</v>
      </c>
      <c r="H565" s="27">
        <v>196.2</v>
      </c>
      <c r="I565" s="13">
        <f t="shared" si="22"/>
        <v>-7445.4121845581503</v>
      </c>
      <c r="J565" s="13">
        <f t="shared" si="23"/>
        <v>-7573.6500000000815</v>
      </c>
      <c r="L565" s="13"/>
    </row>
    <row r="566" spans="1:12" x14ac:dyDescent="0.25">
      <c r="A566" s="46">
        <v>201251520</v>
      </c>
      <c r="B566" s="11" t="s">
        <v>544</v>
      </c>
      <c r="C566" s="11" t="s">
        <v>42</v>
      </c>
      <c r="D566" s="13">
        <v>345.95619000000005</v>
      </c>
      <c r="E566" s="27">
        <v>202.71</v>
      </c>
      <c r="F566" s="27">
        <v>178.48</v>
      </c>
      <c r="G566" s="13">
        <f t="shared" si="21"/>
        <v>-8382.518483700007</v>
      </c>
      <c r="H566" s="27">
        <v>186.07</v>
      </c>
      <c r="I566" s="13">
        <f t="shared" si="22"/>
        <v>2625.8074821000014</v>
      </c>
      <c r="J566" s="13">
        <f t="shared" si="23"/>
        <v>-5756.7110016000061</v>
      </c>
      <c r="L566" s="13"/>
    </row>
    <row r="567" spans="1:12" x14ac:dyDescent="0.25">
      <c r="A567" s="46">
        <v>100267440</v>
      </c>
      <c r="B567" s="11" t="s">
        <v>392</v>
      </c>
      <c r="C567" s="11" t="s">
        <v>42</v>
      </c>
      <c r="D567" s="13">
        <v>7495</v>
      </c>
      <c r="E567" s="27">
        <v>205.29</v>
      </c>
      <c r="F567" s="27">
        <v>206.05241302090644</v>
      </c>
      <c r="G567" s="13">
        <f t="shared" si="21"/>
        <v>5714.2855916938452</v>
      </c>
      <c r="H567" s="27">
        <v>207.88</v>
      </c>
      <c r="I567" s="13">
        <f t="shared" si="22"/>
        <v>13697.76440830618</v>
      </c>
      <c r="J567" s="13">
        <f t="shared" si="23"/>
        <v>19412.050000000025</v>
      </c>
      <c r="L567" s="13"/>
    </row>
    <row r="568" spans="1:12" x14ac:dyDescent="0.25">
      <c r="A568" s="46">
        <v>100267870</v>
      </c>
      <c r="B568" s="11" t="s">
        <v>263</v>
      </c>
      <c r="C568" s="11" t="s">
        <v>42</v>
      </c>
      <c r="D568" s="13">
        <v>44157</v>
      </c>
      <c r="E568" s="27">
        <v>373.56</v>
      </c>
      <c r="F568" s="27">
        <v>370.04243479259475</v>
      </c>
      <c r="G568" s="13">
        <f t="shared" si="21"/>
        <v>-155325.12686339385</v>
      </c>
      <c r="H568" s="27">
        <v>373.39</v>
      </c>
      <c r="I568" s="13">
        <f t="shared" si="22"/>
        <v>147818.43686339314</v>
      </c>
      <c r="J568" s="13">
        <f t="shared" si="23"/>
        <v>-7506.6900000007008</v>
      </c>
      <c r="L568" s="13"/>
    </row>
    <row r="569" spans="1:12" x14ac:dyDescent="0.25">
      <c r="A569" s="46">
        <v>100266880</v>
      </c>
      <c r="B569" s="11" t="s">
        <v>51</v>
      </c>
      <c r="C569" s="11" t="s">
        <v>42</v>
      </c>
      <c r="D569" s="13">
        <v>18814</v>
      </c>
      <c r="E569" s="27">
        <v>234.29</v>
      </c>
      <c r="F569" s="27">
        <v>223.87026949729571</v>
      </c>
      <c r="G569" s="13">
        <f t="shared" si="21"/>
        <v>-196036.80967787839</v>
      </c>
      <c r="H569" s="27">
        <v>223.73</v>
      </c>
      <c r="I569" s="13">
        <f t="shared" si="22"/>
        <v>-2639.0303221216618</v>
      </c>
      <c r="J569" s="13">
        <f t="shared" si="23"/>
        <v>-198675.84000000005</v>
      </c>
      <c r="L569" s="13"/>
    </row>
    <row r="570" spans="1:12" x14ac:dyDescent="0.25">
      <c r="A570" s="46">
        <v>100287380</v>
      </c>
      <c r="B570" s="11" t="s">
        <v>122</v>
      </c>
      <c r="C570" s="11" t="s">
        <v>42</v>
      </c>
      <c r="D570" s="13">
        <v>6443</v>
      </c>
      <c r="E570" s="27">
        <v>196.53</v>
      </c>
      <c r="F570" s="27">
        <v>185.78803314504279</v>
      </c>
      <c r="G570" s="13">
        <f t="shared" si="21"/>
        <v>-69210.492446489312</v>
      </c>
      <c r="H570" s="27">
        <v>185.12</v>
      </c>
      <c r="I570" s="13">
        <f t="shared" si="22"/>
        <v>-4304.137553510659</v>
      </c>
      <c r="J570" s="13">
        <f t="shared" si="23"/>
        <v>-73514.629999999976</v>
      </c>
      <c r="L570" s="13"/>
    </row>
    <row r="571" spans="1:12" x14ac:dyDescent="0.25">
      <c r="A571" s="46">
        <v>201056540</v>
      </c>
      <c r="B571" s="11" t="s">
        <v>517</v>
      </c>
      <c r="C571" s="11" t="s">
        <v>42</v>
      </c>
      <c r="D571" s="13">
        <v>3518</v>
      </c>
      <c r="E571" s="27">
        <v>210.28</v>
      </c>
      <c r="F571" s="27">
        <v>208.37000000000003</v>
      </c>
      <c r="G571" s="13">
        <f t="shared" si="21"/>
        <v>-6719.3799999998882</v>
      </c>
      <c r="H571" s="27">
        <v>214.41</v>
      </c>
      <c r="I571" s="13">
        <f t="shared" si="22"/>
        <v>21248.71999999987</v>
      </c>
      <c r="J571" s="13">
        <f t="shared" si="23"/>
        <v>14529.339999999982</v>
      </c>
      <c r="L571" s="13"/>
    </row>
    <row r="572" spans="1:12" x14ac:dyDescent="0.25">
      <c r="A572" s="46">
        <v>100291080</v>
      </c>
      <c r="B572" s="11" t="s">
        <v>320</v>
      </c>
      <c r="C572" s="11" t="s">
        <v>42</v>
      </c>
      <c r="D572" s="13">
        <v>16735</v>
      </c>
      <c r="E572" s="27">
        <v>184.83</v>
      </c>
      <c r="F572" s="27">
        <v>182.78153828959671</v>
      </c>
      <c r="G572" s="13">
        <f t="shared" si="21"/>
        <v>-34281.006723599261</v>
      </c>
      <c r="H572" s="27">
        <v>183.03</v>
      </c>
      <c r="I572" s="13">
        <f t="shared" si="22"/>
        <v>4158.0067235990691</v>
      </c>
      <c r="J572" s="13">
        <f t="shared" si="23"/>
        <v>-30123.000000000193</v>
      </c>
      <c r="L572" s="13"/>
    </row>
    <row r="573" spans="1:12" x14ac:dyDescent="0.25">
      <c r="A573" s="46">
        <v>200309250</v>
      </c>
      <c r="B573" s="11" t="s">
        <v>465</v>
      </c>
      <c r="C573" s="11" t="s">
        <v>42</v>
      </c>
      <c r="D573" s="13">
        <v>7464</v>
      </c>
      <c r="E573" s="27">
        <v>184.73</v>
      </c>
      <c r="F573" s="27">
        <v>187.900864573593</v>
      </c>
      <c r="G573" s="13">
        <f t="shared" si="21"/>
        <v>23667.333177298209</v>
      </c>
      <c r="H573" s="27">
        <v>189.82</v>
      </c>
      <c r="I573" s="13">
        <f t="shared" si="22"/>
        <v>14324.426822701816</v>
      </c>
      <c r="J573" s="13">
        <f t="shared" si="23"/>
        <v>37991.760000000024</v>
      </c>
      <c r="L573" s="13"/>
    </row>
    <row r="574" spans="1:12" x14ac:dyDescent="0.25">
      <c r="A574" s="46">
        <v>100273330</v>
      </c>
      <c r="B574" s="11" t="s">
        <v>239</v>
      </c>
      <c r="C574" s="11" t="s">
        <v>42</v>
      </c>
      <c r="D574" s="13">
        <v>30212</v>
      </c>
      <c r="E574" s="27">
        <v>209.27</v>
      </c>
      <c r="F574" s="27">
        <v>208.63306614404812</v>
      </c>
      <c r="G574" s="13">
        <f t="shared" si="21"/>
        <v>-19243.045656018654</v>
      </c>
      <c r="H574" s="27">
        <v>208.53</v>
      </c>
      <c r="I574" s="13">
        <f t="shared" si="22"/>
        <v>-3113.8343439816199</v>
      </c>
      <c r="J574" s="13">
        <f t="shared" si="23"/>
        <v>-22356.880000000274</v>
      </c>
      <c r="L574" s="13"/>
    </row>
    <row r="575" spans="1:12" x14ac:dyDescent="0.25">
      <c r="A575" s="46">
        <v>100267580</v>
      </c>
      <c r="B575" s="11" t="s">
        <v>404</v>
      </c>
      <c r="C575" s="11" t="s">
        <v>42</v>
      </c>
      <c r="D575" s="13">
        <v>12054</v>
      </c>
      <c r="E575" s="27">
        <v>185.4</v>
      </c>
      <c r="F575" s="27">
        <v>180.89236570676431</v>
      </c>
      <c r="G575" s="13">
        <f t="shared" si="21"/>
        <v>-54335.023770663087</v>
      </c>
      <c r="H575" s="27">
        <v>182.66</v>
      </c>
      <c r="I575" s="13">
        <f t="shared" si="22"/>
        <v>21307.063770662975</v>
      </c>
      <c r="J575" s="13">
        <f t="shared" si="23"/>
        <v>-33027.960000000108</v>
      </c>
      <c r="L575" s="13"/>
    </row>
    <row r="576" spans="1:12" x14ac:dyDescent="0.25">
      <c r="A576" s="46">
        <v>100267720</v>
      </c>
      <c r="B576" s="11" t="s">
        <v>417</v>
      </c>
      <c r="C576" s="11" t="s">
        <v>42</v>
      </c>
      <c r="D576" s="13">
        <v>18913</v>
      </c>
      <c r="E576" s="27">
        <v>194.69</v>
      </c>
      <c r="F576" s="27">
        <v>191.45049032837434</v>
      </c>
      <c r="G576" s="13">
        <f t="shared" si="21"/>
        <v>-61268.846419456007</v>
      </c>
      <c r="H576" s="27">
        <v>190.21</v>
      </c>
      <c r="I576" s="13">
        <f t="shared" si="22"/>
        <v>-23461.393580543801</v>
      </c>
      <c r="J576" s="13">
        <f t="shared" si="23"/>
        <v>-84730.239999999816</v>
      </c>
      <c r="L576" s="13"/>
    </row>
    <row r="577" spans="1:12" x14ac:dyDescent="0.25">
      <c r="A577" s="46">
        <v>100266180</v>
      </c>
      <c r="B577" s="11" t="s">
        <v>307</v>
      </c>
      <c r="C577" s="11" t="s">
        <v>42</v>
      </c>
      <c r="D577" s="13">
        <v>14204</v>
      </c>
      <c r="E577" s="27">
        <v>200.08</v>
      </c>
      <c r="F577" s="27">
        <v>193.48429005985756</v>
      </c>
      <c r="G577" s="13">
        <f t="shared" si="21"/>
        <v>-93685.463989783442</v>
      </c>
      <c r="H577" s="27">
        <v>193.8</v>
      </c>
      <c r="I577" s="13">
        <f t="shared" si="22"/>
        <v>4484.3439897834251</v>
      </c>
      <c r="J577" s="13">
        <f t="shared" si="23"/>
        <v>-89201.120000000024</v>
      </c>
      <c r="L577" s="13"/>
    </row>
    <row r="578" spans="1:12" x14ac:dyDescent="0.25">
      <c r="A578" s="46">
        <v>100267350</v>
      </c>
      <c r="B578" s="11" t="s">
        <v>386</v>
      </c>
      <c r="C578" s="11" t="s">
        <v>42</v>
      </c>
      <c r="D578" s="13">
        <v>10809</v>
      </c>
      <c r="E578" s="27">
        <v>200.26</v>
      </c>
      <c r="F578" s="27">
        <v>183.61</v>
      </c>
      <c r="G578" s="13">
        <f t="shared" si="21"/>
        <v>-179969.84999999974</v>
      </c>
      <c r="H578" s="27">
        <v>183.17</v>
      </c>
      <c r="I578" s="13">
        <f t="shared" si="22"/>
        <v>-4755.9600000002829</v>
      </c>
      <c r="J578" s="13">
        <f t="shared" si="23"/>
        <v>-184725.81000000003</v>
      </c>
      <c r="L578" s="13"/>
    </row>
    <row r="579" spans="1:12" x14ac:dyDescent="0.25">
      <c r="A579" s="46">
        <v>100267660</v>
      </c>
      <c r="B579" s="11" t="s">
        <v>415</v>
      </c>
      <c r="C579" s="11" t="s">
        <v>42</v>
      </c>
      <c r="D579" s="13">
        <v>8778</v>
      </c>
      <c r="E579" s="27">
        <v>230.62</v>
      </c>
      <c r="F579" s="27">
        <v>224.08290317105954</v>
      </c>
      <c r="G579" s="13">
        <f t="shared" si="21"/>
        <v>-57382.635964439381</v>
      </c>
      <c r="H579" s="27">
        <v>223.93</v>
      </c>
      <c r="I579" s="13">
        <f t="shared" si="22"/>
        <v>-1342.1840355605962</v>
      </c>
      <c r="J579" s="13">
        <f t="shared" si="23"/>
        <v>-58724.819999999978</v>
      </c>
      <c r="L579" s="13"/>
    </row>
    <row r="580" spans="1:12" x14ac:dyDescent="0.25">
      <c r="A580" s="46">
        <v>100275500</v>
      </c>
      <c r="B580" s="11" t="s">
        <v>363</v>
      </c>
      <c r="C580" s="11" t="s">
        <v>42</v>
      </c>
      <c r="D580" s="13">
        <v>14247</v>
      </c>
      <c r="E580" s="27">
        <v>197.15</v>
      </c>
      <c r="F580" s="27">
        <v>193.90328320295177</v>
      </c>
      <c r="G580" s="13">
        <f t="shared" si="21"/>
        <v>-46255.974207546227</v>
      </c>
      <c r="H580" s="27">
        <v>195.83</v>
      </c>
      <c r="I580" s="13">
        <f t="shared" si="22"/>
        <v>27449.934207546321</v>
      </c>
      <c r="J580" s="13">
        <f t="shared" si="23"/>
        <v>-18806.039999999906</v>
      </c>
      <c r="L580" s="13"/>
    </row>
    <row r="581" spans="1:12" x14ac:dyDescent="0.25">
      <c r="A581" s="46">
        <v>100267180</v>
      </c>
      <c r="B581" s="11" t="s">
        <v>63</v>
      </c>
      <c r="C581" s="11" t="s">
        <v>42</v>
      </c>
      <c r="D581" s="13">
        <v>11756</v>
      </c>
      <c r="E581" s="27">
        <v>203.26</v>
      </c>
      <c r="F581" s="27">
        <v>189.10449189101718</v>
      </c>
      <c r="G581" s="13">
        <f t="shared" si="21"/>
        <v>-166412.15332920197</v>
      </c>
      <c r="H581" s="27">
        <v>187.51</v>
      </c>
      <c r="I581" s="13">
        <f t="shared" si="22"/>
        <v>-18744.846670798026</v>
      </c>
      <c r="J581" s="13">
        <f t="shared" si="23"/>
        <v>-185157</v>
      </c>
      <c r="L581" s="13"/>
    </row>
    <row r="582" spans="1:12" x14ac:dyDescent="0.25">
      <c r="A582" s="46">
        <v>100267300</v>
      </c>
      <c r="B582" s="11" t="s">
        <v>382</v>
      </c>
      <c r="C582" s="11" t="s">
        <v>42</v>
      </c>
      <c r="D582" s="13">
        <v>11426</v>
      </c>
      <c r="E582" s="27">
        <v>193.51</v>
      </c>
      <c r="F582" s="27">
        <v>198.12000000000003</v>
      </c>
      <c r="G582" s="13">
        <f t="shared" si="21"/>
        <v>52673.860000000481</v>
      </c>
      <c r="H582" s="27">
        <v>197.05</v>
      </c>
      <c r="I582" s="13">
        <f t="shared" si="22"/>
        <v>-12225.820000000247</v>
      </c>
      <c r="J582" s="13">
        <f t="shared" si="23"/>
        <v>40448.040000000234</v>
      </c>
      <c r="L582" s="13"/>
    </row>
    <row r="583" spans="1:12" x14ac:dyDescent="0.25">
      <c r="A583" s="46">
        <v>100291350</v>
      </c>
      <c r="B583" s="11" t="s">
        <v>245</v>
      </c>
      <c r="C583" s="11" t="s">
        <v>42</v>
      </c>
      <c r="D583" s="13">
        <v>12440</v>
      </c>
      <c r="E583" s="27">
        <v>203.6</v>
      </c>
      <c r="F583" s="27">
        <v>209.45</v>
      </c>
      <c r="G583" s="13">
        <f t="shared" si="21"/>
        <v>72773.999999999927</v>
      </c>
      <c r="H583" s="27">
        <v>210.95</v>
      </c>
      <c r="I583" s="13">
        <f t="shared" si="22"/>
        <v>18660</v>
      </c>
      <c r="J583" s="13">
        <f t="shared" si="23"/>
        <v>91433.999999999927</v>
      </c>
      <c r="L583" s="13"/>
    </row>
    <row r="584" spans="1:12" x14ac:dyDescent="0.25">
      <c r="A584" s="46">
        <v>201238590</v>
      </c>
      <c r="B584" s="11" t="s">
        <v>539</v>
      </c>
      <c r="C584" s="11" t="s">
        <v>42</v>
      </c>
      <c r="D584" s="13">
        <v>73</v>
      </c>
      <c r="E584" s="27">
        <v>203.96</v>
      </c>
      <c r="F584" s="27">
        <v>205.71</v>
      </c>
      <c r="G584" s="13">
        <f t="shared" si="21"/>
        <v>127.75</v>
      </c>
      <c r="H584" s="27">
        <v>216.2</v>
      </c>
      <c r="I584" s="13">
        <f t="shared" si="22"/>
        <v>765.76999999999862</v>
      </c>
      <c r="J584" s="13">
        <f t="shared" si="23"/>
        <v>893.51999999999862</v>
      </c>
      <c r="L584" s="13"/>
    </row>
    <row r="585" spans="1:12" x14ac:dyDescent="0.25">
      <c r="A585" s="46">
        <v>100266140</v>
      </c>
      <c r="B585" s="11" t="s">
        <v>343</v>
      </c>
      <c r="C585" s="11" t="s">
        <v>42</v>
      </c>
      <c r="D585" s="13">
        <v>16683</v>
      </c>
      <c r="E585" s="27">
        <v>185.17</v>
      </c>
      <c r="F585" s="27">
        <v>184.66233251543312</v>
      </c>
      <c r="G585" s="13">
        <f t="shared" si="21"/>
        <v>-8469.4166450290304</v>
      </c>
      <c r="H585" s="27">
        <v>185.66</v>
      </c>
      <c r="I585" s="13">
        <f t="shared" si="22"/>
        <v>16644.086645029183</v>
      </c>
      <c r="J585" s="13">
        <f t="shared" si="23"/>
        <v>8174.6700000001529</v>
      </c>
      <c r="L585" s="13"/>
    </row>
    <row r="586" spans="1:12" x14ac:dyDescent="0.25">
      <c r="A586" s="46">
        <v>100290340</v>
      </c>
      <c r="B586" s="11" t="s">
        <v>284</v>
      </c>
      <c r="C586" s="11" t="s">
        <v>42</v>
      </c>
      <c r="D586" s="13">
        <v>21721</v>
      </c>
      <c r="E586" s="27">
        <v>188.41</v>
      </c>
      <c r="F586" s="27">
        <v>179.79433085322162</v>
      </c>
      <c r="G586" s="13">
        <f t="shared" si="21"/>
        <v>-187140.94953717303</v>
      </c>
      <c r="H586" s="27">
        <v>178.92</v>
      </c>
      <c r="I586" s="13">
        <f t="shared" si="22"/>
        <v>-18991.340462827156</v>
      </c>
      <c r="J586" s="13">
        <f t="shared" si="23"/>
        <v>-206132.29000000018</v>
      </c>
      <c r="L586" s="13"/>
    </row>
    <row r="587" spans="1:12" x14ac:dyDescent="0.25">
      <c r="A587" s="46">
        <v>100274980</v>
      </c>
      <c r="B587" s="11" t="s">
        <v>262</v>
      </c>
      <c r="C587" s="11" t="s">
        <v>42</v>
      </c>
      <c r="D587" s="13">
        <v>19432</v>
      </c>
      <c r="E587" s="27">
        <v>168.57</v>
      </c>
      <c r="F587" s="27">
        <v>161.70306961296393</v>
      </c>
      <c r="G587" s="13">
        <f t="shared" si="21"/>
        <v>-133438.19128088478</v>
      </c>
      <c r="H587" s="27">
        <v>161.1</v>
      </c>
      <c r="I587" s="13">
        <f t="shared" si="22"/>
        <v>-11718.848719115189</v>
      </c>
      <c r="J587" s="13">
        <f t="shared" si="23"/>
        <v>-145157.03999999998</v>
      </c>
      <c r="L587" s="13"/>
    </row>
    <row r="588" spans="1:12" x14ac:dyDescent="0.25">
      <c r="A588" s="46">
        <v>200300090</v>
      </c>
      <c r="B588" s="11" t="s">
        <v>462</v>
      </c>
      <c r="C588" s="11" t="s">
        <v>42</v>
      </c>
      <c r="D588" s="13">
        <v>10154</v>
      </c>
      <c r="E588" s="27">
        <v>207.57</v>
      </c>
      <c r="F588" s="27">
        <v>210.87036667028585</v>
      </c>
      <c r="G588" s="13">
        <f t="shared" si="21"/>
        <v>33511.923170082562</v>
      </c>
      <c r="H588" s="27">
        <v>204.53</v>
      </c>
      <c r="I588" s="13">
        <f t="shared" si="22"/>
        <v>-64380.083170082478</v>
      </c>
      <c r="J588" s="13">
        <f t="shared" si="23"/>
        <v>-30868.159999999916</v>
      </c>
      <c r="L588" s="13"/>
    </row>
    <row r="589" spans="1:12" x14ac:dyDescent="0.25">
      <c r="A589" s="46">
        <v>100266410</v>
      </c>
      <c r="B589" s="11" t="s">
        <v>354</v>
      </c>
      <c r="C589" s="11" t="s">
        <v>42</v>
      </c>
      <c r="D589" s="13">
        <v>15803</v>
      </c>
      <c r="E589" s="27">
        <v>192.03</v>
      </c>
      <c r="F589" s="27">
        <v>186.46165141616586</v>
      </c>
      <c r="G589" s="13">
        <f t="shared" si="21"/>
        <v>-87996.612670330869</v>
      </c>
      <c r="H589" s="27">
        <v>186.31</v>
      </c>
      <c r="I589" s="13">
        <f t="shared" si="22"/>
        <v>-2396.5473296691166</v>
      </c>
      <c r="J589" s="13">
        <f t="shared" si="23"/>
        <v>-90393.159999999989</v>
      </c>
      <c r="L589" s="13"/>
    </row>
    <row r="590" spans="1:12" x14ac:dyDescent="0.25">
      <c r="A590" s="46">
        <v>201014410</v>
      </c>
      <c r="B590" s="11" t="s">
        <v>507</v>
      </c>
      <c r="C590" s="11" t="s">
        <v>42</v>
      </c>
      <c r="D590" s="13">
        <v>5170</v>
      </c>
      <c r="E590" s="27">
        <v>189.87</v>
      </c>
      <c r="F590" s="27">
        <v>184.61886491215895</v>
      </c>
      <c r="G590" s="13">
        <f t="shared" si="21"/>
        <v>-27148.368404138226</v>
      </c>
      <c r="H590" s="27">
        <v>189.98</v>
      </c>
      <c r="I590" s="13">
        <f t="shared" si="22"/>
        <v>27717.06840413815</v>
      </c>
      <c r="J590" s="13">
        <f t="shared" si="23"/>
        <v>568.69999999992433</v>
      </c>
      <c r="L590" s="13"/>
    </row>
    <row r="591" spans="1:12" x14ac:dyDescent="0.25">
      <c r="A591" s="46">
        <v>100285440</v>
      </c>
      <c r="B591" s="11" t="s">
        <v>43</v>
      </c>
      <c r="C591" s="11" t="s">
        <v>42</v>
      </c>
      <c r="D591" s="13">
        <v>7992</v>
      </c>
      <c r="E591" s="27">
        <v>251.7</v>
      </c>
      <c r="F591" s="27">
        <v>245.07877328294055</v>
      </c>
      <c r="G591" s="13">
        <f t="shared" si="21"/>
        <v>-52916.84392273907</v>
      </c>
      <c r="H591" s="27">
        <v>245.21</v>
      </c>
      <c r="I591" s="13">
        <f t="shared" si="22"/>
        <v>1048.7639227392228</v>
      </c>
      <c r="J591" s="13">
        <f t="shared" si="23"/>
        <v>-51868.079999999849</v>
      </c>
      <c r="L591" s="13"/>
    </row>
    <row r="592" spans="1:12" x14ac:dyDescent="0.25">
      <c r="A592" s="46">
        <v>100267710</v>
      </c>
      <c r="B592" s="11" t="s">
        <v>421</v>
      </c>
      <c r="C592" s="11" t="s">
        <v>42</v>
      </c>
      <c r="D592" s="13">
        <v>17539</v>
      </c>
      <c r="E592" s="27">
        <v>192.58</v>
      </c>
      <c r="F592" s="27">
        <v>190.548336205851</v>
      </c>
      <c r="G592" s="13">
        <f t="shared" si="21"/>
        <v>-35633.351285579512</v>
      </c>
      <c r="H592" s="27">
        <v>188.5</v>
      </c>
      <c r="I592" s="13">
        <f t="shared" si="22"/>
        <v>-35925.768714420708</v>
      </c>
      <c r="J592" s="13">
        <f t="shared" si="23"/>
        <v>-71559.120000000228</v>
      </c>
      <c r="L592" s="13"/>
    </row>
    <row r="593" spans="1:12" x14ac:dyDescent="0.25">
      <c r="A593" s="46">
        <v>100286100</v>
      </c>
      <c r="B593" s="11" t="s">
        <v>212</v>
      </c>
      <c r="C593" s="11" t="s">
        <v>42</v>
      </c>
      <c r="D593" s="13">
        <v>10826</v>
      </c>
      <c r="E593" s="27">
        <v>197.85</v>
      </c>
      <c r="F593" s="27">
        <v>199.63895024296812</v>
      </c>
      <c r="G593" s="13">
        <f t="shared" si="21"/>
        <v>19367.175330372946</v>
      </c>
      <c r="H593" s="27">
        <v>201.76</v>
      </c>
      <c r="I593" s="13">
        <f t="shared" si="22"/>
        <v>22962.484669627018</v>
      </c>
      <c r="J593" s="13">
        <f t="shared" si="23"/>
        <v>42329.65999999996</v>
      </c>
      <c r="L593" s="13"/>
    </row>
    <row r="594" spans="1:12" x14ac:dyDescent="0.25">
      <c r="A594" s="46">
        <v>100266860</v>
      </c>
      <c r="B594" s="11" t="s">
        <v>380</v>
      </c>
      <c r="C594" s="11" t="s">
        <v>42</v>
      </c>
      <c r="D594" s="13">
        <v>11199</v>
      </c>
      <c r="E594" s="27">
        <v>184.2</v>
      </c>
      <c r="F594" s="27">
        <v>181.84426749920775</v>
      </c>
      <c r="G594" s="13">
        <f t="shared" si="21"/>
        <v>-26381.84827637233</v>
      </c>
      <c r="H594" s="27">
        <v>183.05</v>
      </c>
      <c r="I594" s="13">
        <f t="shared" si="22"/>
        <v>13502.998276372584</v>
      </c>
      <c r="J594" s="13">
        <f t="shared" si="23"/>
        <v>-12878.849999999746</v>
      </c>
      <c r="L594" s="13"/>
    </row>
    <row r="595" spans="1:12" x14ac:dyDescent="0.25">
      <c r="A595" s="46">
        <v>200456230</v>
      </c>
      <c r="B595" s="11" t="s">
        <v>477</v>
      </c>
      <c r="C595" s="11" t="s">
        <v>42</v>
      </c>
      <c r="D595" s="13">
        <v>6069</v>
      </c>
      <c r="E595" s="27">
        <v>202.89</v>
      </c>
      <c r="F595" s="27">
        <v>207.04</v>
      </c>
      <c r="G595" s="13">
        <f t="shared" si="21"/>
        <v>25186.350000000035</v>
      </c>
      <c r="H595" s="27">
        <v>201.32</v>
      </c>
      <c r="I595" s="13">
        <f t="shared" si="22"/>
        <v>-34714.679999999993</v>
      </c>
      <c r="J595" s="13">
        <f t="shared" si="23"/>
        <v>-9528.3299999999581</v>
      </c>
      <c r="L595" s="13"/>
    </row>
    <row r="596" spans="1:12" x14ac:dyDescent="0.25">
      <c r="A596" s="46">
        <v>100274510</v>
      </c>
      <c r="B596" s="11" t="s">
        <v>230</v>
      </c>
      <c r="C596" s="11" t="s">
        <v>42</v>
      </c>
      <c r="D596" s="13">
        <v>12812</v>
      </c>
      <c r="E596" s="27">
        <v>214.87</v>
      </c>
      <c r="F596" s="27">
        <v>209.33149551417077</v>
      </c>
      <c r="G596" s="13">
        <f t="shared" si="21"/>
        <v>-70959.319472444171</v>
      </c>
      <c r="H596" s="27">
        <v>203.32</v>
      </c>
      <c r="I596" s="13">
        <f t="shared" si="22"/>
        <v>-77019.28052755598</v>
      </c>
      <c r="J596" s="13">
        <f t="shared" si="23"/>
        <v>-147978.60000000015</v>
      </c>
      <c r="L596" s="13"/>
    </row>
    <row r="597" spans="1:12" s="11" customFormat="1" x14ac:dyDescent="0.25">
      <c r="A597" s="48"/>
      <c r="B597" s="35"/>
      <c r="C597" s="36" t="s">
        <v>612</v>
      </c>
      <c r="D597" s="42">
        <f>SUBTOTAL(9,D557:D596)</f>
        <v>523824.78878</v>
      </c>
      <c r="E597" s="44"/>
      <c r="F597" s="44"/>
      <c r="G597" s="42">
        <f>SUBTOTAL(9,G557:G596)</f>
        <v>-1819702.2060623108</v>
      </c>
      <c r="H597" s="44"/>
      <c r="I597" s="42">
        <f>SUBTOTAL(9,I557:I596)</f>
        <v>209851.56990460877</v>
      </c>
      <c r="J597" s="42">
        <f>SUBTOTAL(9,J557:J596)</f>
        <v>-1609850.6361577022</v>
      </c>
      <c r="K597" s="13"/>
      <c r="L597" s="13"/>
    </row>
    <row r="598" spans="1:12" s="11" customFormat="1" ht="3" customHeight="1" x14ac:dyDescent="0.25">
      <c r="A598" s="46"/>
      <c r="C598" s="33"/>
      <c r="D598" s="39"/>
      <c r="E598" s="45"/>
      <c r="F598" s="45"/>
      <c r="G598" s="39"/>
      <c r="H598" s="45"/>
      <c r="I598" s="39"/>
      <c r="J598" s="39"/>
      <c r="K598" s="13"/>
      <c r="L598" s="13"/>
    </row>
    <row r="599" spans="1:12" x14ac:dyDescent="0.25">
      <c r="A599" s="46">
        <v>100267470</v>
      </c>
      <c r="B599" s="11" t="s">
        <v>396</v>
      </c>
      <c r="C599" s="11" t="s">
        <v>27</v>
      </c>
      <c r="D599" s="13">
        <v>10150</v>
      </c>
      <c r="E599" s="27">
        <v>173.46</v>
      </c>
      <c r="F599" s="27">
        <v>173.00000000000003</v>
      </c>
      <c r="G599" s="13">
        <f t="shared" si="21"/>
        <v>-4668.9999999997926</v>
      </c>
      <c r="H599" s="27">
        <v>177.72</v>
      </c>
      <c r="I599" s="13">
        <f t="shared" si="22"/>
        <v>47907.999999999702</v>
      </c>
      <c r="J599" s="13">
        <f t="shared" si="23"/>
        <v>43238.999999999913</v>
      </c>
      <c r="L599" s="13"/>
    </row>
    <row r="600" spans="1:12" x14ac:dyDescent="0.25">
      <c r="A600" s="46">
        <v>100266260</v>
      </c>
      <c r="B600" s="11" t="s">
        <v>26</v>
      </c>
      <c r="C600" s="11" t="s">
        <v>27</v>
      </c>
      <c r="D600" s="13">
        <v>13998</v>
      </c>
      <c r="E600" s="27">
        <v>163.07</v>
      </c>
      <c r="F600" s="27">
        <v>170.54</v>
      </c>
      <c r="G600" s="13">
        <f t="shared" si="21"/>
        <v>104565.05999999998</v>
      </c>
      <c r="H600" s="27">
        <v>174.52</v>
      </c>
      <c r="I600" s="13">
        <f t="shared" si="22"/>
        <v>55712.040000000256</v>
      </c>
      <c r="J600" s="13">
        <f t="shared" si="23"/>
        <v>160277.10000000024</v>
      </c>
      <c r="L600" s="13"/>
    </row>
    <row r="601" spans="1:12" x14ac:dyDescent="0.25">
      <c r="A601" s="46">
        <v>100291190</v>
      </c>
      <c r="B601" s="11" t="s">
        <v>200</v>
      </c>
      <c r="C601" s="11" t="s">
        <v>27</v>
      </c>
      <c r="D601" s="13">
        <v>24990</v>
      </c>
      <c r="E601" s="27">
        <v>187.4</v>
      </c>
      <c r="F601" s="27">
        <v>194.09882558917454</v>
      </c>
      <c r="G601" s="13">
        <f t="shared" si="21"/>
        <v>167403.65147347157</v>
      </c>
      <c r="H601" s="27">
        <v>200.03</v>
      </c>
      <c r="I601" s="13">
        <f t="shared" si="22"/>
        <v>148220.04852652832</v>
      </c>
      <c r="J601" s="13">
        <f t="shared" si="23"/>
        <v>315623.6999999999</v>
      </c>
      <c r="L601" s="13"/>
    </row>
    <row r="602" spans="1:12" x14ac:dyDescent="0.25">
      <c r="A602" s="46">
        <v>100274540</v>
      </c>
      <c r="B602" s="11" t="s">
        <v>91</v>
      </c>
      <c r="C602" s="11" t="s">
        <v>27</v>
      </c>
      <c r="D602" s="13">
        <v>15099</v>
      </c>
      <c r="E602" s="27">
        <v>180.14</v>
      </c>
      <c r="F602" s="27">
        <v>186.06</v>
      </c>
      <c r="G602" s="13">
        <f t="shared" si="21"/>
        <v>89386.080000000235</v>
      </c>
      <c r="H602" s="27">
        <v>187.11</v>
      </c>
      <c r="I602" s="13">
        <f t="shared" si="22"/>
        <v>15853.950000000172</v>
      </c>
      <c r="J602" s="13">
        <f t="shared" si="23"/>
        <v>105240.03000000041</v>
      </c>
      <c r="L602" s="13"/>
    </row>
    <row r="603" spans="1:12" x14ac:dyDescent="0.25">
      <c r="A603" s="46">
        <v>100275140</v>
      </c>
      <c r="B603" s="11" t="s">
        <v>101</v>
      </c>
      <c r="C603" s="11" t="s">
        <v>27</v>
      </c>
      <c r="D603" s="13">
        <v>5633.71</v>
      </c>
      <c r="E603" s="27">
        <v>173.15</v>
      </c>
      <c r="F603" s="27">
        <v>173.17</v>
      </c>
      <c r="G603" s="13">
        <f t="shared" si="21"/>
        <v>112.67419999989752</v>
      </c>
      <c r="H603" s="27">
        <v>178.05</v>
      </c>
      <c r="I603" s="13">
        <f t="shared" si="22"/>
        <v>27492.504800000133</v>
      </c>
      <c r="J603" s="13">
        <f t="shared" si="23"/>
        <v>27605.179000000029</v>
      </c>
      <c r="L603" s="13"/>
    </row>
    <row r="604" spans="1:12" x14ac:dyDescent="0.25">
      <c r="A604" s="47">
        <v>200221050</v>
      </c>
      <c r="B604" s="14" t="s">
        <v>448</v>
      </c>
      <c r="C604" s="14" t="s">
        <v>27</v>
      </c>
      <c r="D604" s="26">
        <v>13285</v>
      </c>
      <c r="E604" s="43">
        <v>175.21</v>
      </c>
      <c r="F604" s="43">
        <v>179.35</v>
      </c>
      <c r="G604" s="26">
        <f t="shared" si="21"/>
        <v>54999.89999999982</v>
      </c>
      <c r="H604" s="43">
        <v>185.34</v>
      </c>
      <c r="I604" s="26">
        <f t="shared" si="22"/>
        <v>79577.150000000125</v>
      </c>
      <c r="J604" s="26">
        <f t="shared" si="23"/>
        <v>134577.04999999993</v>
      </c>
      <c r="L604" s="13"/>
    </row>
    <row r="605" spans="1:12" s="11" customFormat="1" x14ac:dyDescent="0.25">
      <c r="A605" s="48"/>
      <c r="B605" s="35"/>
      <c r="C605" s="36" t="s">
        <v>613</v>
      </c>
      <c r="D605" s="42">
        <f>SUBTOTAL(9,D599:D604)</f>
        <v>83155.710000000006</v>
      </c>
      <c r="E605" s="42"/>
      <c r="F605" s="42"/>
      <c r="G605" s="42">
        <f>SUBTOTAL(9,G599:G604)</f>
        <v>411798.36567347171</v>
      </c>
      <c r="H605" s="42"/>
      <c r="I605" s="42">
        <f>SUBTOTAL(9,I599:I604)</f>
        <v>374763.69332652871</v>
      </c>
      <c r="J605" s="42">
        <f>SUBTOTAL(9,J599:J604)</f>
        <v>786562.05900000036</v>
      </c>
      <c r="K605" s="13"/>
      <c r="L605" s="13"/>
    </row>
    <row r="606" spans="1:12" s="11" customFormat="1" ht="3" customHeight="1" x14ac:dyDescent="0.25">
      <c r="A606" s="47"/>
      <c r="B606" s="14"/>
      <c r="C606" s="34"/>
      <c r="D606" s="40"/>
      <c r="E606" s="40"/>
      <c r="F606" s="40"/>
      <c r="G606" s="40"/>
      <c r="H606" s="40"/>
      <c r="I606" s="40"/>
      <c r="J606" s="40"/>
      <c r="K606" s="13"/>
      <c r="L606" s="13"/>
    </row>
    <row r="607" spans="1:12" s="11" customFormat="1" ht="15.75" thickBot="1" x14ac:dyDescent="0.3">
      <c r="A607" s="49"/>
      <c r="B607" s="37"/>
      <c r="C607" s="38" t="s">
        <v>16</v>
      </c>
      <c r="D607" s="41">
        <f>SUBTOTAL(9,D11:D604)</f>
        <v>8547359.1927799992</v>
      </c>
      <c r="E607" s="41"/>
      <c r="F607" s="41"/>
      <c r="G607" s="41">
        <f>SUBTOTAL(9,G11:G604)</f>
        <v>753390.03398746427</v>
      </c>
      <c r="H607" s="41"/>
      <c r="I607" s="41">
        <f>SUBTOTAL(9,I11:I604)</f>
        <v>5230480.3653294239</v>
      </c>
      <c r="J607" s="41">
        <f>SUBTOTAL(9,J11:J604)</f>
        <v>5983870.399316892</v>
      </c>
      <c r="K607" s="13"/>
      <c r="L607" s="13"/>
    </row>
    <row r="608" spans="1:12" ht="3" customHeight="1" thickTop="1" x14ac:dyDescent="0.25">
      <c r="B608" s="5"/>
      <c r="J608" s="13"/>
      <c r="L608" s="13"/>
    </row>
    <row r="609" spans="1:12" s="11" customFormat="1" x14ac:dyDescent="0.25">
      <c r="A609" s="5"/>
      <c r="B609" s="5"/>
      <c r="D609" s="19"/>
      <c r="E609" s="21"/>
      <c r="F609" s="18"/>
      <c r="G609" s="13"/>
      <c r="H609" s="18"/>
      <c r="I609" s="13"/>
      <c r="J609" s="13"/>
      <c r="K609" s="13"/>
      <c r="L609" s="13"/>
    </row>
    <row r="610" spans="1:12" x14ac:dyDescent="0.25">
      <c r="F610" s="9" t="s">
        <v>565</v>
      </c>
      <c r="G610" s="28" t="s">
        <v>566</v>
      </c>
      <c r="H610" s="9" t="s">
        <v>565</v>
      </c>
      <c r="I610" s="28" t="s">
        <v>566</v>
      </c>
      <c r="J610" s="28" t="s">
        <v>566</v>
      </c>
    </row>
    <row r="611" spans="1:12" x14ac:dyDescent="0.25">
      <c r="A611" s="5" t="s">
        <v>562</v>
      </c>
      <c r="F611" s="29">
        <f>COUNTIFS(G11:G604,"&gt;0",C11:C604,"&lt;&gt;* Total")</f>
        <v>246</v>
      </c>
      <c r="G611" s="13">
        <f>SUMIFS(G11:G604,G11:G604,"&gt;0",E11:E604,"&lt;&gt;* Total")/F611</f>
        <v>66905.622303566051</v>
      </c>
      <c r="H611" s="29">
        <f>COUNTIFS(J11:J604,"&gt;0",C11:C604,"&lt;&gt;* Total")</f>
        <v>269</v>
      </c>
      <c r="I611" s="13">
        <f>SUMIFS(I11:I604,I11:I604,"&gt;0",E11:E604,"&lt;&gt;* Total")/H611</f>
        <v>61717.677131123135</v>
      </c>
      <c r="J611" s="13">
        <f>SUMIFS(J11:J604,J11:J604,"&gt;0",C11:C604,"&lt;&gt;* Total")/H611</f>
        <v>68245.32874327249</v>
      </c>
    </row>
    <row r="612" spans="1:12" x14ac:dyDescent="0.25">
      <c r="A612" s="5" t="s">
        <v>563</v>
      </c>
      <c r="F612" s="29">
        <f>COUNTIFS(G11:G604,"=0",C11:C604,"&lt;&gt;* Total")</f>
        <v>9</v>
      </c>
      <c r="G612" s="13">
        <f>SUMIFS(G11:G604,G11:G604,"=0",E11:E604,"&lt;&gt;* Total")/F612</f>
        <v>0</v>
      </c>
      <c r="H612" s="29">
        <f>COUNTIFS(J11:J604,"=0",C11:C604,"&lt;&gt;* Total")</f>
        <v>10</v>
      </c>
      <c r="I612" s="13">
        <f>SUMIFS(I11:I604,I11:I604,"=0",E11:E604,"&lt;&gt;* Total")/H612</f>
        <v>0</v>
      </c>
      <c r="J612" s="13">
        <f>SUMIFS(J11:J604,J11:J604,"=0",C11:C604,"&lt;&gt;* Total")/H612</f>
        <v>0</v>
      </c>
    </row>
    <row r="613" spans="1:12" x14ac:dyDescent="0.25">
      <c r="A613" s="50" t="s">
        <v>564</v>
      </c>
      <c r="B613" s="16"/>
      <c r="C613" s="16"/>
      <c r="D613" s="31"/>
      <c r="E613" s="32"/>
      <c r="F613" s="30">
        <f>COUNTIFS(G11:G604,"&lt;0",C11:C604,"&lt;&gt;* Total")</f>
        <v>246</v>
      </c>
      <c r="G613" s="24">
        <f>SUMIFS(G11:G604,G11:G604,"&lt;0",E11:E604,"&lt;&gt;* Total")/F613</f>
        <v>-65739.928575869752</v>
      </c>
      <c r="H613" s="30">
        <f>COUNTIFS(J11:J604,"&lt;0",C11:C604,"&lt;&gt;* Total")</f>
        <v>222</v>
      </c>
      <c r="I613" s="24">
        <f>SUMIFS(I11:I604,I11:I604,"&lt;0",E11:E604,"&lt;&gt;* Total")/H613</f>
        <v>-32460.265880661293</v>
      </c>
      <c r="J613" s="24">
        <f>SUMIFS(J11:J604,J11:J604,"&lt;0",C11:C604,"&lt;&gt;* Total")/H613</f>
        <v>-55739.292939745021</v>
      </c>
    </row>
    <row r="614" spans="1:12" x14ac:dyDescent="0.25">
      <c r="A614" s="5" t="s">
        <v>565</v>
      </c>
      <c r="F614" s="29">
        <f>SUM(F611:F613)</f>
        <v>501</v>
      </c>
      <c r="G614" s="13">
        <f>G607/F614</f>
        <v>1503.7725229290704</v>
      </c>
      <c r="H614" s="29">
        <f>COUNT(A11:A604)</f>
        <v>501</v>
      </c>
      <c r="I614" s="13">
        <f>I607/H614</f>
        <v>10440.080569519809</v>
      </c>
      <c r="J614" s="13">
        <f>J607/H614</f>
        <v>11943.853092448886</v>
      </c>
      <c r="K614" s="13" t="s">
        <v>615</v>
      </c>
    </row>
    <row r="616" spans="1:12" x14ac:dyDescent="0.25">
      <c r="H616" s="18" t="s">
        <v>615</v>
      </c>
    </row>
  </sheetData>
  <autoFilter ref="A10:J608" xr:uid="{00000000-0009-0000-0000-000000000000}"/>
  <sortState ref="A11:J511">
    <sortCondition ref="C11:C511"/>
    <sortCondition ref="B11:B511"/>
  </sortState>
  <printOptions horizontalCentered="1"/>
  <pageMargins left="0.25" right="0.25" top="0.75" bottom="0.75" header="0.3" footer="0.3"/>
  <pageSetup scale="55" fitToHeight="0" orientation="portrait" r:id="rId1"/>
  <headerFooter>
    <oddFooter>&amp;LPrepared by Myers and Stauffer LC&amp;C&amp;P&amp;R3/16/2016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Gcecil</dc:creator>
  <cp:lastModifiedBy>Elizabeth Eichhorn</cp:lastModifiedBy>
  <cp:lastPrinted>2016-03-17T18:39:09Z</cp:lastPrinted>
  <dcterms:created xsi:type="dcterms:W3CDTF">2016-02-25T13:27:55Z</dcterms:created>
  <dcterms:modified xsi:type="dcterms:W3CDTF">2017-11-07T16:00:07Z</dcterms:modified>
</cp:coreProperties>
</file>